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PAVILHÃO HENRY PAUL\Reforma telhado\Atualizado\"/>
    </mc:Choice>
  </mc:AlternateContent>
  <bookViews>
    <workbookView xWindow="360" yWindow="375" windowWidth="12120" windowHeight="8580" tabRatio="303" activeTab="1"/>
  </bookViews>
  <sheets>
    <sheet name="ORCA" sheetId="1" r:id="rId1"/>
    <sheet name="CFF" sheetId="2" r:id="rId2"/>
  </sheets>
  <definedNames>
    <definedName name="_xlnm.Print_Area" localSheetId="0">ORCA!$A$1:$G$29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E16" i="1" l="1"/>
  <c r="B20" i="2" l="1"/>
  <c r="B19" i="2"/>
  <c r="B18" i="2"/>
  <c r="J9" i="2" l="1"/>
  <c r="J8" i="2"/>
  <c r="B9" i="2"/>
  <c r="B8" i="2"/>
  <c r="F16" i="1" l="1"/>
  <c r="G16" i="1" s="1"/>
  <c r="F12" i="1"/>
  <c r="G12" i="1" s="1"/>
  <c r="F15" i="1" l="1"/>
  <c r="G15" i="1" s="1"/>
  <c r="F11" i="1"/>
  <c r="G11" i="1" s="1"/>
  <c r="G13" i="1" s="1"/>
  <c r="C8" i="2" s="1"/>
  <c r="G18" i="1" l="1"/>
  <c r="C9" i="2" s="1"/>
  <c r="E9" i="2" s="1"/>
  <c r="A5" i="2"/>
  <c r="B5" i="2"/>
  <c r="B4" i="2"/>
  <c r="A4" i="2"/>
  <c r="A2" i="2"/>
  <c r="A1" i="2"/>
  <c r="G19" i="1" l="1"/>
  <c r="E8" i="2"/>
  <c r="C11" i="2" l="1"/>
  <c r="G9" i="2"/>
  <c r="I9" i="2" s="1"/>
  <c r="G8" i="2" l="1"/>
  <c r="I8" i="2" s="1"/>
  <c r="G13" i="2" l="1"/>
  <c r="D9" i="2" l="1"/>
  <c r="E13" i="2"/>
  <c r="D8" i="2"/>
  <c r="I13" i="2"/>
  <c r="H13" i="2"/>
  <c r="D11" i="2" l="1"/>
  <c r="J13" i="2"/>
  <c r="E14" i="2"/>
  <c r="G14" i="2" s="1"/>
  <c r="F13" i="2"/>
  <c r="F14" i="2" s="1"/>
  <c r="H14" i="2" s="1"/>
</calcChain>
</file>

<file path=xl/sharedStrings.xml><?xml version="1.0" encoding="utf-8"?>
<sst xmlns="http://schemas.openxmlformats.org/spreadsheetml/2006/main" count="68" uniqueCount="54">
  <si>
    <t>ITEM</t>
  </si>
  <si>
    <t>m²</t>
  </si>
  <si>
    <t>COBERTURA E PROTEÇÕES</t>
  </si>
  <si>
    <t>TOTAL</t>
  </si>
  <si>
    <t>DISCRIMINAÇÃO DOS SERVIÇOS</t>
  </si>
  <si>
    <t>UNID</t>
  </si>
  <si>
    <t>QUANT</t>
  </si>
  <si>
    <t xml:space="preserve">PROJETO : </t>
  </si>
  <si>
    <t>LOCAL: :</t>
  </si>
  <si>
    <t>PLACA DE OBRA</t>
  </si>
  <si>
    <t>SERVIÇOS INICIAIS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</si>
  <si>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</si>
  <si>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</si>
  <si>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</si>
  <si>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</si>
  <si>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</si>
  <si>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</si>
  <si>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R$</t>
  </si>
  <si>
    <t>%</t>
  </si>
  <si>
    <t>% PARCIAL</t>
  </si>
  <si>
    <t>VALOR ACUM. PARCIAL</t>
  </si>
  <si>
    <t>VALOR ACUM. GLOBAL</t>
  </si>
  <si>
    <t>VALOR TOTAL</t>
  </si>
  <si>
    <t>VALOR</t>
  </si>
  <si>
    <t>Vb</t>
  </si>
  <si>
    <t>1.1</t>
  </si>
  <si>
    <t>TOTAL DA ETAPA</t>
  </si>
  <si>
    <t>TOTAL GERAL</t>
  </si>
  <si>
    <t>1º MÊS</t>
  </si>
  <si>
    <t>2º MÊS</t>
  </si>
  <si>
    <t>Obs.: Área Medida em Projeção Horizontal</t>
  </si>
  <si>
    <t>SECRETARIA DE PLANEJAMENTO, TRÂNSITO E MEIO AMBIENTE</t>
  </si>
  <si>
    <t>DESPESAS INICIAIS</t>
  </si>
  <si>
    <t>PREÇO UNIT.c/BDI</t>
  </si>
  <si>
    <t xml:space="preserve">CUSTO UNIT. </t>
  </si>
  <si>
    <t>PREÇO TOTAL (CUSTO+BDI)</t>
  </si>
  <si>
    <t>C35.25.10.10.005</t>
  </si>
  <si>
    <t>1.2</t>
  </si>
  <si>
    <t>2.1</t>
  </si>
  <si>
    <t xml:space="preserve">LIMPEZA COM HIDROJATO DE COBERTURA </t>
  </si>
  <si>
    <t>73806/001</t>
  </si>
  <si>
    <t>REVESTIMENTO LIQUIDO EMBORRACHADO NA COR BRANCA</t>
  </si>
  <si>
    <t>ORÇAMENTO ESTIMATIVO</t>
  </si>
  <si>
    <t>PINTURA DA COBERTURA E TROCA DE TELHAS</t>
  </si>
  <si>
    <t>PAVILHÃO MUNICIPAL HENRY PAUL</t>
  </si>
  <si>
    <t>ÁREA TOTAL = 2.619,20m²</t>
  </si>
  <si>
    <t>3 demãos</t>
  </si>
  <si>
    <t>Rendemento MO TCPO 09115.8.10.1 + Valor M.O IPPUJ C10.56.45.05.010 + Tinta valor de mercado</t>
  </si>
  <si>
    <t>Pintor / 0,35h/m² - R$/h 15,14 = 15,14*,35 = 5,30 R$/m²</t>
  </si>
  <si>
    <t>Ajudante / 0,10h/m² - R$/h 11,40 = 11,40*,10 = 1,14 R$/m²</t>
  </si>
  <si>
    <t>Total MO por m² R$ 6,44</t>
  </si>
  <si>
    <t>Felipe Ramos dos Santos</t>
  </si>
  <si>
    <t xml:space="preserve">        Engenheiro Civil</t>
  </si>
  <si>
    <t xml:space="preserve">     CREA-SC 140337-7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</si>
</sst>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1" xfId="1" applyFont="1" applyBorder="1"/>
    <xf numFmtId="0" fontId="6" fillId="0" borderId="1" xfId="0" applyFont="1" applyBorder="1" applyAlignment="1">
      <alignment horizontal="right"/>
    </xf>
    <xf numFmtId="10" fontId="6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166" fontId="6" fillId="0" borderId="2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4" xfId="0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10" fillId="0" borderId="0" xfId="3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4" fillId="0" borderId="1" xfId="3" applyFont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12" fillId="0" borderId="0" xfId="0" applyFont="1" applyBorder="1"/>
    <xf numFmtId="165" fontId="10" fillId="0" borderId="6" xfId="1" applyFont="1" applyBorder="1"/>
    <xf numFmtId="165" fontId="4" fillId="0" borderId="7" xfId="1" applyFont="1" applyBorder="1"/>
    <xf numFmtId="0" fontId="2" fillId="0" borderId="7" xfId="0" applyFont="1" applyBorder="1"/>
    <xf numFmtId="0" fontId="5" fillId="0" borderId="7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0" fontId="8" fillId="0" borderId="10" xfId="0" applyFont="1" applyBorder="1"/>
    <xf numFmtId="165" fontId="3" fillId="0" borderId="7" xfId="1" applyFont="1" applyBorder="1"/>
    <xf numFmtId="0" fontId="14" fillId="0" borderId="0" xfId="0" applyFont="1"/>
    <xf numFmtId="164" fontId="4" fillId="0" borderId="1" xfId="3" applyFont="1" applyBorder="1"/>
    <xf numFmtId="9" fontId="4" fillId="0" borderId="1" xfId="2" applyFont="1" applyBorder="1"/>
    <xf numFmtId="0" fontId="7" fillId="0" borderId="1" xfId="0" applyFont="1" applyBorder="1"/>
    <xf numFmtId="9" fontId="10" fillId="0" borderId="0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1" xfId="3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10" fillId="0" borderId="11" xfId="1" applyFont="1" applyBorder="1"/>
    <xf numFmtId="165" fontId="11" fillId="0" borderId="9" xfId="1" applyFont="1" applyBorder="1"/>
    <xf numFmtId="165" fontId="4" fillId="0" borderId="9" xfId="1" applyFont="1" applyBorder="1"/>
    <xf numFmtId="165" fontId="6" fillId="0" borderId="9" xfId="1" applyFont="1" applyBorder="1"/>
    <xf numFmtId="0" fontId="5" fillId="0" borderId="9" xfId="0" applyFont="1" applyBorder="1"/>
    <xf numFmtId="9" fontId="5" fillId="0" borderId="9" xfId="2" applyFont="1" applyBorder="1" applyAlignment="1">
      <alignment horizontal="center"/>
    </xf>
    <xf numFmtId="0" fontId="15" fillId="2" borderId="1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6" xfId="0" applyFont="1" applyBorder="1"/>
    <xf numFmtId="0" fontId="5" fillId="0" borderId="7" xfId="0" applyFont="1" applyBorder="1" applyAlignment="1">
      <alignment horizontal="center"/>
    </xf>
    <xf numFmtId="164" fontId="20" fillId="0" borderId="7" xfId="3" applyFont="1" applyBorder="1" applyAlignment="1">
      <alignment horizontal="left"/>
    </xf>
    <xf numFmtId="164" fontId="20" fillId="0" borderId="8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2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3" xfId="3" applyFont="1" applyBorder="1" applyAlignment="1">
      <alignment horizontal="right"/>
    </xf>
    <xf numFmtId="0" fontId="21" fillId="0" borderId="0" xfId="0" applyFont="1"/>
    <xf numFmtId="0" fontId="21" fillId="0" borderId="0" xfId="0" applyFont="1" applyBorder="1"/>
    <xf numFmtId="164" fontId="21" fillId="0" borderId="0" xfId="3" applyFont="1" applyBorder="1"/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3" xfId="3" applyFont="1" applyFill="1" applyBorder="1" applyAlignment="1">
      <alignment horizontal="center"/>
    </xf>
    <xf numFmtId="0" fontId="25" fillId="0" borderId="0" xfId="0" applyFont="1"/>
    <xf numFmtId="164" fontId="12" fillId="0" borderId="0" xfId="3" applyFont="1"/>
    <xf numFmtId="0" fontId="8" fillId="0" borderId="0" xfId="0" applyFont="1" applyFill="1"/>
    <xf numFmtId="165" fontId="3" fillId="2" borderId="1" xfId="1" applyFont="1" applyFill="1" applyBorder="1"/>
    <xf numFmtId="9" fontId="3" fillId="2" borderId="1" xfId="2" applyFont="1" applyFill="1" applyBorder="1"/>
    <xf numFmtId="164" fontId="5" fillId="0" borderId="0" xfId="3" applyFont="1" applyAlignment="1"/>
    <xf numFmtId="164" fontId="26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24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1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164" fontId="12" fillId="0" borderId="1" xfId="3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justify" vertical="justify"/>
    </xf>
    <xf numFmtId="0" fontId="5" fillId="0" borderId="1" xfId="0" applyFont="1" applyBorder="1" applyAlignment="1">
      <alignment horizontal="center"/>
    </xf>
    <xf numFmtId="164" fontId="5" fillId="0" borderId="1" xfId="3" applyFont="1" applyBorder="1"/>
    <xf numFmtId="164" fontId="12" fillId="0" borderId="1" xfId="3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164" fontId="12" fillId="0" borderId="1" xfId="3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vertical="justify"/>
    </xf>
    <xf numFmtId="164" fontId="12" fillId="0" borderId="1" xfId="3" applyFont="1" applyFill="1" applyBorder="1"/>
    <xf numFmtId="0" fontId="12" fillId="3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justify" vertical="justify"/>
    </xf>
    <xf numFmtId="0" fontId="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right" vertical="justify"/>
    </xf>
    <xf numFmtId="164" fontId="12" fillId="2" borderId="1" xfId="3" applyFont="1" applyFill="1" applyBorder="1"/>
    <xf numFmtId="164" fontId="5" fillId="0" borderId="17" xfId="3" applyFont="1" applyBorder="1"/>
    <xf numFmtId="164" fontId="12" fillId="0" borderId="17" xfId="3" applyFont="1" applyFill="1" applyBorder="1" applyAlignment="1">
      <alignment horizontal="center"/>
    </xf>
    <xf numFmtId="0" fontId="18" fillId="0" borderId="1" xfId="0" applyFont="1" applyFill="1" applyBorder="1" applyAlignment="1">
      <alignment horizontal="justify" vertical="justify"/>
    </xf>
    <xf numFmtId="164" fontId="5" fillId="0" borderId="0" xfId="3" applyFont="1" applyBorder="1" applyAlignment="1">
      <alignment horizontal="left"/>
    </xf>
    <xf numFmtId="164" fontId="27" fillId="0" borderId="0" xfId="0" applyNumberFormat="1" applyFont="1" applyBorder="1"/>
    <xf numFmtId="164" fontId="5" fillId="0" borderId="0" xfId="3" applyNumberFormat="1" applyFont="1" applyBorder="1"/>
    <xf numFmtId="0" fontId="5" fillId="0" borderId="0" xfId="3" applyNumberFormat="1" applyFont="1" applyBorder="1"/>
    <xf numFmtId="0" fontId="18" fillId="0" borderId="1" xfId="0" applyFont="1" applyFill="1" applyBorder="1" applyAlignment="1">
      <alignment horizontal="center"/>
    </xf>
    <xf numFmtId="164" fontId="13" fillId="0" borderId="1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164" fontId="12" fillId="0" borderId="1" xfId="0" applyNumberFormat="1" applyFont="1" applyBorder="1"/>
    <xf numFmtId="164" fontId="6" fillId="0" borderId="1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7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4" xfId="3" applyFont="1" applyFill="1" applyBorder="1" applyAlignment="1">
      <alignment horizontal="center"/>
    </xf>
    <xf numFmtId="164" fontId="12" fillId="3" borderId="14" xfId="3" applyFont="1" applyFill="1" applyBorder="1" applyAlignment="1">
      <alignment horizontal="center"/>
    </xf>
    <xf numFmtId="164" fontId="5" fillId="3" borderId="1" xfId="3" applyFont="1" applyFill="1" applyBorder="1"/>
    <xf numFmtId="164" fontId="12" fillId="3" borderId="1" xfId="3" applyFont="1" applyFill="1" applyBorder="1" applyAlignment="1">
      <alignment horizontal="center"/>
    </xf>
    <xf numFmtId="164" fontId="12" fillId="3" borderId="1" xfId="3" applyFont="1" applyFill="1" applyBorder="1"/>
    <xf numFmtId="164" fontId="26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64" fontId="5" fillId="0" borderId="0" xfId="3" applyNumberFormat="1" applyFont="1" applyFill="1" applyBorder="1"/>
    <xf numFmtId="164" fontId="12" fillId="0" borderId="0" xfId="3" applyNumberFormat="1" applyFont="1" applyFill="1" applyBorder="1"/>
    <xf numFmtId="0" fontId="1" fillId="0" borderId="0" xfId="0" applyFont="1" applyFill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right" vertical="justify"/>
    </xf>
    <xf numFmtId="0" fontId="18" fillId="4" borderId="1" xfId="0" applyFont="1" applyFill="1" applyBorder="1" applyAlignment="1">
      <alignment horizontal="center"/>
    </xf>
    <xf numFmtId="164" fontId="18" fillId="4" borderId="1" xfId="3" applyFont="1" applyFill="1" applyBorder="1" applyAlignment="1">
      <alignment horizontal="center"/>
    </xf>
    <xf numFmtId="164" fontId="13" fillId="4" borderId="1" xfId="3" applyFont="1" applyFill="1" applyBorder="1" applyAlignment="1">
      <alignment horizontal="center"/>
    </xf>
    <xf numFmtId="164" fontId="13" fillId="4" borderId="1" xfId="3" applyFont="1" applyFill="1" applyBorder="1"/>
    <xf numFmtId="164" fontId="18" fillId="4" borderId="1" xfId="3" applyFont="1" applyFill="1" applyBorder="1"/>
    <xf numFmtId="0" fontId="4" fillId="0" borderId="18" xfId="1" applyNumberFormat="1" applyFont="1" applyFill="1" applyBorder="1" applyAlignment="1">
      <alignment horizontal="center"/>
    </xf>
    <xf numFmtId="165" fontId="4" fillId="0" borderId="18" xfId="1" applyFont="1" applyFill="1" applyBorder="1"/>
    <xf numFmtId="165" fontId="4" fillId="0" borderId="18" xfId="1" applyFont="1" applyBorder="1"/>
    <xf numFmtId="10" fontId="4" fillId="0" borderId="18" xfId="2" applyNumberFormat="1" applyFont="1" applyBorder="1" applyAlignment="1">
      <alignment horizontal="right"/>
    </xf>
    <xf numFmtId="164" fontId="4" fillId="0" borderId="18" xfId="3" applyFont="1" applyBorder="1" applyAlignment="1">
      <alignment horizontal="center"/>
    </xf>
    <xf numFmtId="9" fontId="4" fillId="0" borderId="18" xfId="2" applyFont="1" applyBorder="1" applyAlignment="1">
      <alignment horizontal="center"/>
    </xf>
    <xf numFmtId="164" fontId="12" fillId="0" borderId="18" xfId="0" applyNumberFormat="1" applyFont="1" applyBorder="1"/>
    <xf numFmtId="9" fontId="12" fillId="0" borderId="18" xfId="0" applyNumberFormat="1" applyFont="1" applyBorder="1"/>
    <xf numFmtId="0" fontId="4" fillId="0" borderId="1" xfId="1" applyNumberFormat="1" applyFont="1" applyBorder="1" applyAlignment="1">
      <alignment horizontal="center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right"/>
    </xf>
    <xf numFmtId="9" fontId="12" fillId="0" borderId="1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164" fontId="12" fillId="0" borderId="0" xfId="3" applyFont="1" applyBorder="1" applyAlignment="1">
      <alignment horizontal="center" vertical="justify"/>
    </xf>
    <xf numFmtId="0" fontId="7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221"/>
  <sheetViews>
    <sheetView showGridLines="0" zoomScaleNormal="100" workbookViewId="0">
      <selection activeCell="E17" sqref="E17"/>
    </sheetView>
  </sheetViews>
  <sheetFormatPr defaultColWidth="11.42578125" defaultRowHeight="12.75" x14ac:dyDescent="0.2"/>
  <cols>
    <col min="1" max="1" width="6.140625" style="65" customWidth="1"/>
    <col min="2" max="2" width="73" style="64" customWidth="1"/>
    <col min="3" max="3" width="5.28515625" style="65" bestFit="1" customWidth="1"/>
    <col min="4" max="4" width="9.42578125" style="66" bestFit="1" customWidth="1"/>
    <col min="5" max="5" width="10.85546875" style="146" customWidth="1"/>
    <col min="6" max="6" width="12" style="66" bestFit="1" customWidth="1"/>
    <col min="7" max="7" width="17.7109375" style="66" bestFit="1" customWidth="1"/>
    <col min="8" max="8" width="15.85546875" style="64" customWidth="1"/>
    <col min="9" max="9" width="13.7109375" style="64" bestFit="1" customWidth="1"/>
    <col min="10" max="11" width="11.42578125" style="64" customWidth="1"/>
    <col min="12" max="12" width="10.140625" style="66" customWidth="1"/>
    <col min="13" max="16384" width="11.42578125" style="64"/>
  </cols>
  <sheetData>
    <row r="1" spans="1:13" ht="15.75" x14ac:dyDescent="0.25">
      <c r="A1" s="63" t="s">
        <v>11</v>
      </c>
      <c r="I1" s="91">
        <v>1.21</v>
      </c>
      <c r="J1" s="64">
        <v>0.94430000000000003</v>
      </c>
    </row>
    <row r="2" spans="1:13" x14ac:dyDescent="0.2">
      <c r="A2" s="67" t="s">
        <v>31</v>
      </c>
    </row>
    <row r="3" spans="1:13" x14ac:dyDescent="0.2">
      <c r="A3" s="68"/>
      <c r="B3" s="69"/>
      <c r="C3" s="68"/>
      <c r="D3" s="70"/>
      <c r="E3" s="147"/>
      <c r="F3" s="70"/>
      <c r="G3" s="70"/>
      <c r="K3" s="69"/>
      <c r="L3" s="70"/>
      <c r="M3" s="69"/>
    </row>
    <row r="4" spans="1:13" x14ac:dyDescent="0.2">
      <c r="A4" s="186" t="s">
        <v>42</v>
      </c>
      <c r="B4" s="187"/>
      <c r="C4" s="187"/>
      <c r="D4" s="187"/>
      <c r="E4" s="187"/>
      <c r="F4" s="187"/>
      <c r="G4" s="188"/>
      <c r="I4" s="69"/>
      <c r="J4" s="70"/>
      <c r="K4" s="69"/>
      <c r="L4" s="69"/>
      <c r="M4" s="69"/>
    </row>
    <row r="5" spans="1:13" x14ac:dyDescent="0.2">
      <c r="A5" s="71" t="s">
        <v>7</v>
      </c>
      <c r="B5" s="159" t="s">
        <v>43</v>
      </c>
      <c r="C5" s="72"/>
      <c r="D5" s="73"/>
      <c r="E5" s="148"/>
      <c r="F5" s="73"/>
      <c r="G5" s="74"/>
      <c r="I5" s="133"/>
      <c r="J5" s="70"/>
      <c r="K5" s="69"/>
      <c r="L5" s="75"/>
      <c r="M5" s="69"/>
    </row>
    <row r="6" spans="1:13" x14ac:dyDescent="0.2">
      <c r="A6" s="76" t="s">
        <v>8</v>
      </c>
      <c r="B6" s="77" t="s">
        <v>44</v>
      </c>
      <c r="D6" s="78"/>
      <c r="E6" s="149"/>
      <c r="F6" s="78"/>
      <c r="G6" s="79"/>
      <c r="I6" s="69"/>
      <c r="J6" s="69"/>
      <c r="K6" s="69"/>
      <c r="L6" s="78"/>
      <c r="M6" s="69"/>
    </row>
    <row r="7" spans="1:13" x14ac:dyDescent="0.2">
      <c r="A7" s="160" t="s">
        <v>45</v>
      </c>
      <c r="B7" s="99"/>
      <c r="C7" s="100"/>
      <c r="D7" s="78"/>
      <c r="E7" s="149"/>
      <c r="F7" s="78"/>
      <c r="G7" s="79"/>
      <c r="I7" s="69"/>
      <c r="J7" s="69"/>
      <c r="K7" s="69"/>
      <c r="L7" s="78"/>
    </row>
    <row r="8" spans="1:13" ht="12.75" customHeight="1" x14ac:dyDescent="0.2">
      <c r="A8" s="189" t="s">
        <v>0</v>
      </c>
      <c r="B8" s="189" t="s">
        <v>4</v>
      </c>
      <c r="C8" s="189" t="s">
        <v>5</v>
      </c>
      <c r="D8" s="191" t="s">
        <v>6</v>
      </c>
      <c r="E8" s="150" t="s">
        <v>34</v>
      </c>
      <c r="F8" s="90" t="s">
        <v>33</v>
      </c>
      <c r="G8" s="90" t="s">
        <v>35</v>
      </c>
      <c r="I8" s="69"/>
      <c r="J8" s="69"/>
      <c r="K8" s="69"/>
      <c r="L8" s="185"/>
    </row>
    <row r="9" spans="1:13" x14ac:dyDescent="0.2">
      <c r="A9" s="189"/>
      <c r="B9" s="190"/>
      <c r="C9" s="189"/>
      <c r="D9" s="191"/>
      <c r="E9" s="151" t="s">
        <v>17</v>
      </c>
      <c r="F9" s="131" t="s">
        <v>17</v>
      </c>
      <c r="G9" s="131" t="s">
        <v>17</v>
      </c>
      <c r="I9" s="69"/>
      <c r="J9" s="69"/>
      <c r="K9" s="69"/>
      <c r="L9" s="185"/>
    </row>
    <row r="10" spans="1:13" s="80" customFormat="1" ht="15" x14ac:dyDescent="0.2">
      <c r="A10" s="114">
        <v>1</v>
      </c>
      <c r="B10" s="115" t="s">
        <v>10</v>
      </c>
      <c r="C10" s="116"/>
      <c r="D10" s="117"/>
      <c r="E10" s="152"/>
      <c r="F10" s="130"/>
      <c r="G10" s="130"/>
      <c r="I10" s="134"/>
      <c r="J10" s="81"/>
      <c r="K10" s="81"/>
      <c r="L10" s="82"/>
    </row>
    <row r="11" spans="1:13" x14ac:dyDescent="0.2">
      <c r="A11" s="119" t="s">
        <v>25</v>
      </c>
      <c r="B11" s="120" t="s">
        <v>32</v>
      </c>
      <c r="C11" s="119" t="s">
        <v>24</v>
      </c>
      <c r="D11" s="121">
        <v>1</v>
      </c>
      <c r="E11" s="153">
        <v>250</v>
      </c>
      <c r="F11" s="113">
        <f>ROUND(E11*$I$1,2)</f>
        <v>302.5</v>
      </c>
      <c r="G11" s="118">
        <f>ROUND(F11*D11,2)</f>
        <v>302.5</v>
      </c>
      <c r="I11" s="69"/>
      <c r="J11" s="83"/>
      <c r="K11" s="69"/>
      <c r="L11" s="70"/>
    </row>
    <row r="12" spans="1:13" x14ac:dyDescent="0.2">
      <c r="A12" s="119" t="s">
        <v>37</v>
      </c>
      <c r="B12" s="120" t="s">
        <v>9</v>
      </c>
      <c r="C12" s="119" t="s">
        <v>1</v>
      </c>
      <c r="D12" s="121">
        <v>4.5</v>
      </c>
      <c r="E12" s="153">
        <v>191.52</v>
      </c>
      <c r="F12" s="113">
        <f t="shared" ref="F12" si="0">ROUND(E12*$I$1,2)</f>
        <v>231.74</v>
      </c>
      <c r="G12" s="118">
        <f t="shared" ref="G12" si="1">ROUND(F12*D12,2)</f>
        <v>1042.83</v>
      </c>
      <c r="H12" s="64" t="s">
        <v>36</v>
      </c>
      <c r="I12" s="70"/>
      <c r="J12" s="83"/>
      <c r="K12" s="69"/>
      <c r="L12" s="70"/>
    </row>
    <row r="13" spans="1:13" s="139" customFormat="1" x14ac:dyDescent="0.2">
      <c r="A13" s="164"/>
      <c r="B13" s="165" t="s">
        <v>26</v>
      </c>
      <c r="C13" s="166"/>
      <c r="D13" s="167"/>
      <c r="E13" s="168"/>
      <c r="F13" s="168"/>
      <c r="G13" s="169">
        <f>SUM(G11:G12)</f>
        <v>1345.33</v>
      </c>
      <c r="I13" s="140"/>
      <c r="J13" s="141"/>
      <c r="K13" s="142"/>
      <c r="L13" s="143"/>
    </row>
    <row r="14" spans="1:13" s="85" customFormat="1" x14ac:dyDescent="0.2">
      <c r="A14" s="137">
        <v>2</v>
      </c>
      <c r="B14" s="132" t="s">
        <v>2</v>
      </c>
      <c r="C14" s="122"/>
      <c r="D14" s="124"/>
      <c r="E14" s="113"/>
      <c r="F14" s="113"/>
      <c r="G14" s="124"/>
      <c r="I14" s="161"/>
      <c r="J14" s="88"/>
      <c r="K14" s="86"/>
      <c r="L14" s="162"/>
    </row>
    <row r="15" spans="1:13" hidden="1" x14ac:dyDescent="0.2">
      <c r="A15" s="125" t="s">
        <v>38</v>
      </c>
      <c r="B15" s="120" t="s">
        <v>39</v>
      </c>
      <c r="C15" s="119" t="s">
        <v>1</v>
      </c>
      <c r="D15" s="124"/>
      <c r="E15" s="153">
        <v>1.44</v>
      </c>
      <c r="F15" s="113">
        <f>ROUND(E15*$I$1,2)</f>
        <v>1.74</v>
      </c>
      <c r="G15" s="118">
        <f>ROUND(F15*D15,2)</f>
        <v>0</v>
      </c>
      <c r="H15" s="64" t="s">
        <v>40</v>
      </c>
      <c r="I15" s="136"/>
      <c r="J15" s="83"/>
      <c r="K15" s="69"/>
      <c r="L15" s="87"/>
    </row>
    <row r="16" spans="1:13" s="85" customFormat="1" x14ac:dyDescent="0.2">
      <c r="A16" s="125" t="s">
        <v>38</v>
      </c>
      <c r="B16" s="120" t="s">
        <v>41</v>
      </c>
      <c r="C16" s="119" t="s">
        <v>1</v>
      </c>
      <c r="D16" s="124">
        <v>2619.1999999999998</v>
      </c>
      <c r="E16" s="153">
        <f>12.95+6.98</f>
        <v>19.93</v>
      </c>
      <c r="F16" s="113">
        <f t="shared" ref="F16" si="2">ROUND(E16*$I$1,2)</f>
        <v>24.12</v>
      </c>
      <c r="G16" s="118">
        <f t="shared" ref="G16" si="3">ROUND(F16*D16,2)</f>
        <v>63175.1</v>
      </c>
      <c r="H16" s="163" t="s">
        <v>47</v>
      </c>
      <c r="I16" s="135"/>
      <c r="J16" s="83"/>
      <c r="K16" s="86"/>
      <c r="L16" s="84"/>
    </row>
    <row r="17" spans="1:12" s="85" customFormat="1" ht="12" customHeight="1" x14ac:dyDescent="0.2">
      <c r="A17" s="125"/>
      <c r="B17" s="126" t="s">
        <v>30</v>
      </c>
      <c r="C17" s="119"/>
      <c r="D17" s="124"/>
      <c r="E17" s="153"/>
      <c r="F17" s="113"/>
      <c r="G17" s="118"/>
      <c r="I17" s="135"/>
      <c r="J17" s="83"/>
      <c r="K17" s="86"/>
      <c r="L17" s="84"/>
    </row>
    <row r="18" spans="1:12" s="139" customFormat="1" ht="12" customHeight="1" x14ac:dyDescent="0.2">
      <c r="A18" s="166"/>
      <c r="B18" s="165" t="s">
        <v>26</v>
      </c>
      <c r="C18" s="166"/>
      <c r="D18" s="170"/>
      <c r="E18" s="168"/>
      <c r="F18" s="168"/>
      <c r="G18" s="169">
        <f>SUM(G15:G17)</f>
        <v>63175.1</v>
      </c>
      <c r="I18" s="140"/>
      <c r="J18" s="141"/>
      <c r="K18" s="142"/>
      <c r="L18" s="143"/>
    </row>
    <row r="19" spans="1:12" s="69" customFormat="1" ht="12" customHeight="1" x14ac:dyDescent="0.2">
      <c r="A19" s="122"/>
      <c r="B19" s="123" t="s">
        <v>27</v>
      </c>
      <c r="C19" s="122"/>
      <c r="D19" s="117"/>
      <c r="E19" s="153"/>
      <c r="F19" s="113"/>
      <c r="G19" s="138">
        <f>SUM(G18+G13)</f>
        <v>64520.43</v>
      </c>
      <c r="I19" s="135"/>
      <c r="J19" s="83"/>
      <c r="L19" s="84"/>
    </row>
    <row r="20" spans="1:12" s="69" customFormat="1" hidden="1" x14ac:dyDescent="0.2">
      <c r="A20" s="127"/>
      <c r="B20" s="128" t="s">
        <v>27</v>
      </c>
      <c r="C20" s="127"/>
      <c r="D20" s="129"/>
      <c r="E20" s="154"/>
      <c r="F20" s="129"/>
      <c r="G20" s="87"/>
      <c r="I20" s="135"/>
      <c r="J20" s="83"/>
      <c r="L20" s="84"/>
    </row>
    <row r="21" spans="1:12" s="86" customFormat="1" hidden="1" x14ac:dyDescent="0.2">
      <c r="A21" s="65"/>
      <c r="B21" s="64"/>
      <c r="C21" s="65"/>
      <c r="D21" s="66"/>
      <c r="E21" s="146"/>
      <c r="F21" s="66"/>
      <c r="G21" s="87"/>
      <c r="I21" s="135"/>
      <c r="J21" s="83"/>
      <c r="L21" s="84"/>
    </row>
    <row r="22" spans="1:12" s="86" customFormat="1" ht="14.25" hidden="1" customHeight="1" x14ac:dyDescent="0.3">
      <c r="A22" s="65"/>
      <c r="B22" s="64"/>
      <c r="C22" s="65"/>
      <c r="D22" s="96"/>
      <c r="E22" s="155"/>
      <c r="F22" s="97"/>
      <c r="G22" s="87"/>
      <c r="I22" s="135"/>
      <c r="J22" s="83"/>
      <c r="L22" s="84"/>
    </row>
    <row r="23" spans="1:12" s="69" customFormat="1" hidden="1" x14ac:dyDescent="0.2">
      <c r="A23" s="65"/>
      <c r="B23" s="85"/>
      <c r="C23" s="85"/>
      <c r="D23" s="85"/>
      <c r="E23" s="156"/>
      <c r="F23" s="85"/>
      <c r="G23" s="87"/>
      <c r="I23" s="135"/>
      <c r="J23" s="83"/>
      <c r="L23" s="70"/>
    </row>
    <row r="24" spans="1:12" s="69" customFormat="1" x14ac:dyDescent="0.2">
      <c r="A24" s="65"/>
      <c r="B24" s="64"/>
      <c r="C24" s="65"/>
      <c r="D24" s="66"/>
      <c r="E24" s="146"/>
      <c r="F24" s="66"/>
      <c r="G24" s="87"/>
      <c r="I24" s="135"/>
      <c r="J24" s="83"/>
      <c r="L24" s="70"/>
    </row>
    <row r="25" spans="1:12" s="69" customFormat="1" x14ac:dyDescent="0.2">
      <c r="A25" s="65"/>
      <c r="B25" s="64"/>
      <c r="C25" s="65"/>
      <c r="D25" s="66"/>
      <c r="E25" s="146"/>
      <c r="F25" s="66"/>
      <c r="G25" s="87"/>
      <c r="I25" s="135"/>
      <c r="J25" s="83"/>
      <c r="L25" s="87"/>
    </row>
    <row r="26" spans="1:12" s="69" customFormat="1" x14ac:dyDescent="0.2">
      <c r="A26" s="65"/>
      <c r="B26" s="64"/>
      <c r="C26" s="65"/>
      <c r="D26" s="66"/>
      <c r="E26" s="146"/>
      <c r="F26" s="66"/>
      <c r="G26" s="87"/>
      <c r="I26" s="135"/>
      <c r="J26" s="83"/>
      <c r="K26" s="70"/>
      <c r="L26" s="84"/>
    </row>
    <row r="27" spans="1:12" s="86" customFormat="1" x14ac:dyDescent="0.2">
      <c r="A27" s="65"/>
      <c r="B27" s="6" t="s">
        <v>51</v>
      </c>
      <c r="C27" s="65"/>
      <c r="D27" s="66"/>
      <c r="E27" s="146"/>
      <c r="F27" s="66"/>
      <c r="G27" s="87"/>
      <c r="I27" s="135"/>
      <c r="J27" s="83"/>
      <c r="K27" s="70"/>
      <c r="L27" s="84"/>
    </row>
    <row r="28" spans="1:12" s="86" customFormat="1" x14ac:dyDescent="0.2">
      <c r="A28" s="68"/>
      <c r="B28" s="183" t="s">
        <v>52</v>
      </c>
      <c r="C28" s="68"/>
      <c r="D28" s="70"/>
      <c r="E28" s="147"/>
      <c r="F28" s="70"/>
      <c r="G28" s="87"/>
      <c r="I28" s="135"/>
      <c r="J28" s="83"/>
      <c r="L28" s="84"/>
    </row>
    <row r="29" spans="1:12" s="86" customFormat="1" x14ac:dyDescent="0.2">
      <c r="A29" s="68"/>
      <c r="B29" s="183" t="s">
        <v>53</v>
      </c>
      <c r="C29" s="68"/>
      <c r="D29" s="70"/>
      <c r="E29" s="147"/>
      <c r="F29" s="70"/>
      <c r="G29" s="87"/>
      <c r="I29" s="135"/>
      <c r="J29" s="83"/>
      <c r="L29" s="84"/>
    </row>
    <row r="30" spans="1:12" s="86" customFormat="1" x14ac:dyDescent="0.2">
      <c r="A30" s="68"/>
      <c r="B30" s="184"/>
      <c r="C30" s="68"/>
      <c r="D30" s="70"/>
      <c r="E30" s="147"/>
      <c r="F30" s="70"/>
      <c r="G30" s="87"/>
      <c r="I30" s="135"/>
      <c r="J30" s="83"/>
      <c r="L30" s="84"/>
    </row>
    <row r="31" spans="1:12" s="69" customFormat="1" x14ac:dyDescent="0.2">
      <c r="A31" s="68"/>
      <c r="C31" s="68"/>
      <c r="D31" s="70"/>
      <c r="E31" s="147"/>
      <c r="F31" s="70"/>
      <c r="G31" s="87"/>
      <c r="I31" s="135"/>
      <c r="J31" s="83"/>
      <c r="L31" s="70"/>
    </row>
    <row r="32" spans="1:12" s="69" customFormat="1" x14ac:dyDescent="0.2">
      <c r="A32" s="68"/>
      <c r="B32" s="183" t="s">
        <v>46</v>
      </c>
      <c r="C32" s="68"/>
      <c r="D32" s="70"/>
      <c r="E32" s="147"/>
      <c r="F32" s="70"/>
      <c r="G32" s="87"/>
      <c r="I32" s="135"/>
      <c r="J32" s="83"/>
      <c r="L32" s="70"/>
    </row>
    <row r="33" spans="1:12" s="86" customFormat="1" x14ac:dyDescent="0.2">
      <c r="A33" s="68"/>
      <c r="B33" s="183" t="s">
        <v>48</v>
      </c>
      <c r="C33" s="68"/>
      <c r="D33" s="70"/>
      <c r="E33" s="147"/>
      <c r="F33" s="70"/>
      <c r="G33" s="87"/>
      <c r="I33" s="135"/>
      <c r="J33" s="83"/>
      <c r="L33" s="84"/>
    </row>
    <row r="34" spans="1:12" s="69" customFormat="1" x14ac:dyDescent="0.2">
      <c r="A34" s="68"/>
      <c r="B34" s="184" t="s">
        <v>49</v>
      </c>
      <c r="C34" s="68"/>
      <c r="D34" s="70"/>
      <c r="E34" s="147"/>
      <c r="F34" s="70"/>
      <c r="G34" s="87"/>
      <c r="I34" s="135"/>
      <c r="J34" s="83"/>
      <c r="L34" s="87"/>
    </row>
    <row r="35" spans="1:12" s="69" customFormat="1" x14ac:dyDescent="0.2">
      <c r="A35" s="68"/>
      <c r="B35" s="184" t="s">
        <v>50</v>
      </c>
      <c r="C35" s="68"/>
      <c r="D35" s="70"/>
      <c r="E35" s="147"/>
      <c r="F35" s="70"/>
      <c r="G35" s="87"/>
      <c r="H35" s="86"/>
      <c r="I35" s="135"/>
      <c r="J35" s="83"/>
      <c r="K35" s="86"/>
      <c r="L35" s="84"/>
    </row>
    <row r="36" spans="1:12" s="69" customFormat="1" ht="13.5" customHeight="1" x14ac:dyDescent="0.2">
      <c r="A36" s="68"/>
      <c r="C36" s="68"/>
      <c r="D36" s="70"/>
      <c r="E36" s="147"/>
      <c r="F36" s="70"/>
      <c r="G36" s="87"/>
      <c r="I36" s="135"/>
      <c r="J36" s="83"/>
      <c r="L36" s="70"/>
    </row>
    <row r="37" spans="1:12" s="69" customFormat="1" x14ac:dyDescent="0.2">
      <c r="A37" s="101"/>
      <c r="B37" s="102"/>
      <c r="C37" s="68"/>
      <c r="D37" s="89"/>
      <c r="E37" s="157"/>
      <c r="F37" s="98"/>
      <c r="G37" s="87"/>
      <c r="I37" s="135"/>
      <c r="J37" s="83"/>
      <c r="L37" s="84"/>
    </row>
    <row r="38" spans="1:12" s="69" customFormat="1" x14ac:dyDescent="0.2">
      <c r="A38" s="101"/>
      <c r="B38" s="103"/>
      <c r="C38" s="68"/>
      <c r="D38" s="89"/>
      <c r="E38" s="157"/>
      <c r="F38" s="98"/>
      <c r="G38" s="87"/>
      <c r="I38" s="135"/>
      <c r="J38" s="83"/>
      <c r="L38" s="87"/>
    </row>
    <row r="39" spans="1:12" s="86" customFormat="1" ht="15" customHeight="1" x14ac:dyDescent="0.2">
      <c r="A39" s="104"/>
      <c r="B39" s="105"/>
      <c r="C39" s="104"/>
      <c r="D39" s="87"/>
      <c r="E39" s="157"/>
      <c r="F39" s="98"/>
      <c r="G39" s="87"/>
      <c r="I39" s="135"/>
      <c r="J39" s="83"/>
      <c r="L39" s="84"/>
    </row>
    <row r="40" spans="1:12" s="69" customFormat="1" ht="14.25" customHeight="1" x14ac:dyDescent="0.2">
      <c r="A40" s="104"/>
      <c r="B40" s="105"/>
      <c r="C40" s="104"/>
      <c r="D40" s="89"/>
      <c r="E40" s="157"/>
      <c r="F40" s="98"/>
      <c r="G40" s="87"/>
      <c r="I40" s="135"/>
      <c r="J40" s="83"/>
      <c r="L40" s="84"/>
    </row>
    <row r="41" spans="1:12" s="69" customFormat="1" x14ac:dyDescent="0.2">
      <c r="A41" s="104"/>
      <c r="B41" s="105"/>
      <c r="C41" s="104"/>
      <c r="D41" s="87"/>
      <c r="E41" s="157"/>
      <c r="F41" s="98"/>
      <c r="G41" s="87"/>
      <c r="I41" s="135"/>
      <c r="J41" s="83"/>
      <c r="L41" s="84"/>
    </row>
    <row r="42" spans="1:12" s="69" customFormat="1" x14ac:dyDescent="0.2">
      <c r="A42" s="104"/>
      <c r="B42" s="105"/>
      <c r="C42" s="104"/>
      <c r="D42" s="87"/>
      <c r="E42" s="157"/>
      <c r="F42" s="98"/>
      <c r="G42" s="87"/>
      <c r="I42" s="135"/>
      <c r="J42" s="83"/>
      <c r="L42" s="84"/>
    </row>
    <row r="43" spans="1:12" s="69" customFormat="1" x14ac:dyDescent="0.2">
      <c r="A43" s="104"/>
      <c r="B43" s="105"/>
      <c r="C43" s="104"/>
      <c r="D43" s="89"/>
      <c r="E43" s="157"/>
      <c r="F43" s="98"/>
      <c r="G43" s="112"/>
      <c r="I43" s="135"/>
      <c r="J43" s="83"/>
      <c r="L43" s="84"/>
    </row>
    <row r="44" spans="1:12" s="69" customFormat="1" ht="12" customHeight="1" x14ac:dyDescent="0.2">
      <c r="A44" s="104"/>
      <c r="B44" s="105"/>
      <c r="C44" s="104"/>
      <c r="D44" s="89"/>
      <c r="E44" s="157"/>
      <c r="F44" s="98"/>
      <c r="G44" s="87"/>
      <c r="I44" s="135"/>
      <c r="J44" s="83"/>
      <c r="L44" s="84"/>
    </row>
    <row r="45" spans="1:12" s="69" customFormat="1" x14ac:dyDescent="0.2">
      <c r="A45" s="104"/>
      <c r="B45" s="105"/>
      <c r="C45" s="104"/>
      <c r="D45" s="89"/>
      <c r="E45" s="157"/>
      <c r="F45" s="98"/>
      <c r="G45" s="87"/>
      <c r="I45" s="135"/>
      <c r="J45" s="83"/>
      <c r="L45" s="84"/>
    </row>
    <row r="46" spans="1:12" x14ac:dyDescent="0.2">
      <c r="A46" s="104"/>
      <c r="B46" s="105"/>
      <c r="C46" s="104"/>
      <c r="D46" s="87"/>
      <c r="E46" s="157"/>
      <c r="F46" s="98"/>
      <c r="G46" s="92"/>
      <c r="I46" s="135"/>
      <c r="J46" s="83"/>
      <c r="K46" s="69"/>
      <c r="L46" s="84"/>
    </row>
    <row r="47" spans="1:12" s="85" customFormat="1" ht="21.75" customHeight="1" x14ac:dyDescent="0.2">
      <c r="A47" s="104"/>
      <c r="B47" s="105"/>
      <c r="C47" s="104"/>
      <c r="D47" s="87"/>
      <c r="E47" s="158"/>
      <c r="F47" s="106"/>
      <c r="G47" s="92"/>
      <c r="I47" s="135"/>
      <c r="J47" s="83"/>
      <c r="K47" s="86"/>
      <c r="L47" s="84"/>
    </row>
    <row r="48" spans="1:12" ht="23.25" customHeight="1" x14ac:dyDescent="0.2">
      <c r="A48" s="104"/>
      <c r="B48" s="107"/>
      <c r="C48" s="104"/>
      <c r="D48" s="87"/>
      <c r="E48" s="158"/>
      <c r="F48" s="106"/>
      <c r="G48" s="92"/>
      <c r="I48" s="135"/>
      <c r="J48" s="83"/>
      <c r="K48" s="69"/>
      <c r="L48" s="70"/>
    </row>
    <row r="49" spans="1:12" s="85" customFormat="1" x14ac:dyDescent="0.2">
      <c r="A49" s="104"/>
      <c r="B49" s="107"/>
      <c r="C49" s="104"/>
      <c r="D49" s="89"/>
      <c r="E49" s="157"/>
      <c r="F49" s="98"/>
      <c r="G49" s="92"/>
      <c r="I49" s="135"/>
      <c r="J49" s="83"/>
      <c r="K49" s="86"/>
      <c r="L49" s="84"/>
    </row>
    <row r="50" spans="1:12" s="85" customFormat="1" ht="14.25" customHeight="1" x14ac:dyDescent="0.2">
      <c r="A50" s="104"/>
      <c r="B50" s="105"/>
      <c r="C50" s="104"/>
      <c r="D50" s="89"/>
      <c r="E50" s="157"/>
      <c r="F50" s="98"/>
      <c r="G50" s="92"/>
      <c r="I50" s="135"/>
      <c r="J50" s="83"/>
      <c r="K50" s="86"/>
      <c r="L50" s="84"/>
    </row>
    <row r="51" spans="1:12" x14ac:dyDescent="0.2">
      <c r="A51" s="108"/>
      <c r="B51" s="109"/>
      <c r="C51" s="108"/>
      <c r="D51" s="87"/>
      <c r="E51" s="157"/>
      <c r="F51" s="98"/>
      <c r="G51" s="92"/>
      <c r="I51" s="135"/>
      <c r="J51" s="83"/>
      <c r="K51" s="69"/>
      <c r="L51" s="70"/>
    </row>
    <row r="52" spans="1:12" x14ac:dyDescent="0.2">
      <c r="A52" s="110"/>
      <c r="B52" s="111"/>
      <c r="C52" s="110"/>
      <c r="D52" s="70"/>
      <c r="E52" s="157"/>
      <c r="F52" s="98"/>
      <c r="G52" s="92"/>
      <c r="I52" s="135"/>
      <c r="J52" s="83"/>
      <c r="K52" s="69"/>
      <c r="L52" s="87"/>
    </row>
    <row r="53" spans="1:12" x14ac:dyDescent="0.2">
      <c r="A53" s="68"/>
      <c r="B53" s="69"/>
      <c r="C53" s="68"/>
      <c r="D53" s="70"/>
      <c r="E53" s="147"/>
      <c r="F53" s="70"/>
      <c r="G53" s="92"/>
      <c r="I53" s="135"/>
      <c r="J53" s="83"/>
      <c r="K53" s="69"/>
      <c r="L53" s="87"/>
    </row>
    <row r="54" spans="1:12" s="85" customFormat="1" x14ac:dyDescent="0.2">
      <c r="A54" s="68"/>
      <c r="B54" s="69"/>
      <c r="C54" s="68"/>
      <c r="D54" s="70"/>
      <c r="E54" s="147"/>
      <c r="F54" s="70"/>
      <c r="G54" s="92"/>
      <c r="I54" s="135"/>
      <c r="J54" s="83"/>
      <c r="K54" s="86"/>
      <c r="L54" s="84"/>
    </row>
    <row r="55" spans="1:12" ht="11.25" customHeight="1" x14ac:dyDescent="0.2">
      <c r="G55" s="92"/>
      <c r="I55" s="135"/>
      <c r="J55" s="83"/>
      <c r="K55" s="69"/>
      <c r="L55" s="84"/>
    </row>
    <row r="56" spans="1:12" x14ac:dyDescent="0.2">
      <c r="G56" s="92"/>
      <c r="I56" s="135"/>
      <c r="J56" s="83"/>
      <c r="K56" s="69"/>
      <c r="L56" s="84"/>
    </row>
    <row r="57" spans="1:12" ht="13.5" customHeight="1" x14ac:dyDescent="0.2">
      <c r="G57" s="92"/>
      <c r="I57" s="135"/>
      <c r="J57" s="83"/>
      <c r="K57" s="69"/>
      <c r="L57" s="84"/>
    </row>
    <row r="58" spans="1:12" x14ac:dyDescent="0.2">
      <c r="G58" s="92"/>
      <c r="I58" s="135"/>
      <c r="J58" s="83"/>
      <c r="K58" s="69"/>
      <c r="L58" s="84"/>
    </row>
    <row r="59" spans="1:12" x14ac:dyDescent="0.2">
      <c r="G59" s="92"/>
      <c r="I59" s="135"/>
      <c r="J59" s="83"/>
      <c r="K59" s="69"/>
      <c r="L59" s="84"/>
    </row>
    <row r="60" spans="1:12" x14ac:dyDescent="0.2">
      <c r="G60" s="92"/>
      <c r="I60" s="135"/>
      <c r="J60" s="83"/>
      <c r="K60" s="69"/>
      <c r="L60" s="87"/>
    </row>
    <row r="61" spans="1:12" s="85" customFormat="1" x14ac:dyDescent="0.2">
      <c r="A61" s="65"/>
      <c r="B61" s="64"/>
      <c r="C61" s="65"/>
      <c r="D61" s="66"/>
      <c r="E61" s="146"/>
      <c r="F61" s="66"/>
      <c r="G61" s="92"/>
      <c r="I61" s="135"/>
      <c r="J61" s="83"/>
      <c r="K61" s="86"/>
      <c r="L61" s="84"/>
    </row>
    <row r="62" spans="1:12" s="85" customFormat="1" x14ac:dyDescent="0.2">
      <c r="A62" s="65"/>
      <c r="B62" s="64"/>
      <c r="C62" s="65"/>
      <c r="D62" s="66"/>
      <c r="E62" s="146"/>
      <c r="F62" s="66"/>
      <c r="G62" s="92"/>
      <c r="I62" s="135"/>
      <c r="J62" s="83"/>
      <c r="K62" s="86"/>
      <c r="L62" s="84"/>
    </row>
    <row r="63" spans="1:12" x14ac:dyDescent="0.2">
      <c r="G63" s="92"/>
      <c r="I63" s="135"/>
      <c r="J63" s="83"/>
      <c r="K63" s="69"/>
      <c r="L63" s="84"/>
    </row>
    <row r="64" spans="1:12" x14ac:dyDescent="0.2">
      <c r="G64" s="92"/>
      <c r="I64" s="135"/>
      <c r="J64" s="83"/>
      <c r="K64" s="69"/>
      <c r="L64" s="84"/>
    </row>
    <row r="65" spans="1:12" s="85" customFormat="1" x14ac:dyDescent="0.2">
      <c r="A65" s="65"/>
      <c r="B65" s="64"/>
      <c r="C65" s="65"/>
      <c r="D65" s="66"/>
      <c r="E65" s="146"/>
      <c r="F65" s="66"/>
      <c r="G65" s="92"/>
      <c r="I65" s="135"/>
      <c r="J65" s="83"/>
      <c r="K65" s="86"/>
      <c r="L65" s="84"/>
    </row>
    <row r="66" spans="1:12" s="85" customFormat="1" x14ac:dyDescent="0.2">
      <c r="A66" s="65"/>
      <c r="B66" s="64"/>
      <c r="C66" s="65"/>
      <c r="D66" s="66"/>
      <c r="E66" s="146"/>
      <c r="F66" s="66"/>
      <c r="G66" s="92"/>
      <c r="I66" s="135"/>
      <c r="J66" s="83"/>
      <c r="K66" s="86"/>
      <c r="L66" s="84"/>
    </row>
    <row r="67" spans="1:12" s="85" customFormat="1" x14ac:dyDescent="0.2">
      <c r="A67" s="65"/>
      <c r="B67" s="64"/>
      <c r="C67" s="65"/>
      <c r="D67" s="66"/>
      <c r="E67" s="146"/>
      <c r="F67" s="66"/>
      <c r="G67" s="92"/>
      <c r="I67" s="135"/>
      <c r="J67" s="83"/>
      <c r="K67" s="86"/>
      <c r="L67" s="84"/>
    </row>
    <row r="68" spans="1:12" x14ac:dyDescent="0.2">
      <c r="G68" s="92"/>
      <c r="I68" s="135"/>
      <c r="J68" s="83"/>
      <c r="K68" s="69"/>
      <c r="L68" s="87"/>
    </row>
    <row r="69" spans="1:12" s="85" customFormat="1" x14ac:dyDescent="0.2">
      <c r="A69" s="65"/>
      <c r="B69" s="64"/>
      <c r="C69" s="65"/>
      <c r="D69" s="66"/>
      <c r="E69" s="146"/>
      <c r="F69" s="66"/>
      <c r="G69" s="92"/>
      <c r="I69" s="135"/>
      <c r="J69" s="83"/>
      <c r="K69" s="86"/>
      <c r="L69" s="84"/>
    </row>
    <row r="70" spans="1:12" s="85" customFormat="1" x14ac:dyDescent="0.2">
      <c r="A70" s="65"/>
      <c r="B70" s="64"/>
      <c r="C70" s="65"/>
      <c r="D70" s="66"/>
      <c r="E70" s="146"/>
      <c r="F70" s="66"/>
      <c r="G70" s="92"/>
      <c r="I70" s="135"/>
      <c r="J70" s="83"/>
      <c r="K70" s="86"/>
      <c r="L70" s="84"/>
    </row>
    <row r="71" spans="1:12" x14ac:dyDescent="0.2">
      <c r="G71" s="92"/>
      <c r="I71" s="135"/>
      <c r="J71" s="83"/>
      <c r="K71" s="69"/>
      <c r="L71" s="70"/>
    </row>
    <row r="72" spans="1:12" x14ac:dyDescent="0.2">
      <c r="G72" s="92"/>
      <c r="I72" s="135"/>
      <c r="J72" s="83"/>
      <c r="K72" s="69"/>
      <c r="L72" s="87"/>
    </row>
    <row r="73" spans="1:12" s="85" customFormat="1" x14ac:dyDescent="0.2">
      <c r="A73" s="65"/>
      <c r="B73" s="64"/>
      <c r="C73" s="65"/>
      <c r="D73" s="66"/>
      <c r="E73" s="146"/>
      <c r="F73" s="66"/>
      <c r="G73" s="92"/>
      <c r="I73" s="135"/>
      <c r="J73" s="83"/>
      <c r="K73" s="86"/>
      <c r="L73" s="84"/>
    </row>
    <row r="74" spans="1:12" s="85" customFormat="1" x14ac:dyDescent="0.2">
      <c r="A74" s="65"/>
      <c r="B74" s="64"/>
      <c r="C74" s="65"/>
      <c r="D74" s="66"/>
      <c r="E74" s="146"/>
      <c r="F74" s="66"/>
      <c r="G74" s="92"/>
      <c r="I74" s="135"/>
      <c r="J74" s="83"/>
      <c r="K74" s="86"/>
      <c r="L74" s="84"/>
    </row>
    <row r="75" spans="1:12" s="85" customFormat="1" x14ac:dyDescent="0.2">
      <c r="A75" s="65"/>
      <c r="B75" s="64"/>
      <c r="C75" s="65"/>
      <c r="D75" s="66"/>
      <c r="E75" s="146"/>
      <c r="F75" s="66"/>
      <c r="G75" s="92"/>
      <c r="I75" s="135"/>
      <c r="J75" s="83"/>
      <c r="K75" s="86"/>
      <c r="L75" s="84"/>
    </row>
    <row r="76" spans="1:12" s="85" customFormat="1" x14ac:dyDescent="0.2">
      <c r="A76" s="65"/>
      <c r="B76" s="64"/>
      <c r="C76" s="65"/>
      <c r="D76" s="66"/>
      <c r="E76" s="146"/>
      <c r="F76" s="66"/>
      <c r="G76" s="92"/>
      <c r="I76" s="135"/>
      <c r="J76" s="83"/>
      <c r="K76" s="86"/>
      <c r="L76" s="84"/>
    </row>
    <row r="77" spans="1:12" s="85" customFormat="1" x14ac:dyDescent="0.2">
      <c r="A77" s="65"/>
      <c r="B77" s="64"/>
      <c r="C77" s="65"/>
      <c r="D77" s="66"/>
      <c r="E77" s="146"/>
      <c r="F77" s="66"/>
      <c r="G77" s="92"/>
      <c r="I77" s="135"/>
      <c r="J77" s="83"/>
      <c r="K77" s="86"/>
      <c r="L77" s="84"/>
    </row>
    <row r="78" spans="1:12" s="85" customFormat="1" x14ac:dyDescent="0.2">
      <c r="A78" s="65"/>
      <c r="B78" s="64"/>
      <c r="C78" s="65"/>
      <c r="D78" s="66"/>
      <c r="E78" s="146"/>
      <c r="F78" s="66"/>
      <c r="G78" s="92"/>
      <c r="I78" s="135"/>
      <c r="J78" s="83"/>
      <c r="K78" s="86"/>
      <c r="L78" s="84"/>
    </row>
    <row r="79" spans="1:12" x14ac:dyDescent="0.2">
      <c r="G79" s="92"/>
      <c r="I79" s="135"/>
      <c r="J79" s="83"/>
      <c r="K79" s="69"/>
      <c r="L79" s="70"/>
    </row>
    <row r="80" spans="1:12" x14ac:dyDescent="0.2">
      <c r="G80" s="92"/>
      <c r="I80" s="135"/>
      <c r="J80" s="83"/>
      <c r="K80" s="69"/>
      <c r="L80" s="70"/>
    </row>
    <row r="81" spans="1:12" x14ac:dyDescent="0.2">
      <c r="G81" s="92"/>
      <c r="I81" s="135"/>
      <c r="J81" s="83"/>
      <c r="K81" s="69"/>
      <c r="L81" s="70"/>
    </row>
    <row r="82" spans="1:12" x14ac:dyDescent="0.2">
      <c r="G82" s="92"/>
      <c r="I82" s="135"/>
      <c r="J82" s="83"/>
      <c r="K82" s="69"/>
      <c r="L82" s="70"/>
    </row>
    <row r="83" spans="1:12" x14ac:dyDescent="0.2">
      <c r="G83" s="92"/>
      <c r="I83" s="135"/>
      <c r="J83" s="83"/>
      <c r="K83" s="69"/>
      <c r="L83" s="70"/>
    </row>
    <row r="84" spans="1:12" x14ac:dyDescent="0.2">
      <c r="G84" s="92"/>
      <c r="I84" s="135"/>
      <c r="J84" s="83"/>
      <c r="K84" s="69"/>
      <c r="L84" s="70"/>
    </row>
    <row r="85" spans="1:12" x14ac:dyDescent="0.2">
      <c r="G85" s="92"/>
      <c r="I85" s="135"/>
      <c r="J85" s="83"/>
      <c r="K85" s="69"/>
      <c r="L85" s="70"/>
    </row>
    <row r="86" spans="1:12" x14ac:dyDescent="0.2">
      <c r="G86" s="92"/>
      <c r="I86" s="135"/>
      <c r="J86" s="83"/>
      <c r="K86" s="69"/>
      <c r="L86" s="87"/>
    </row>
    <row r="87" spans="1:12" s="85" customFormat="1" x14ac:dyDescent="0.2">
      <c r="A87" s="65"/>
      <c r="B87" s="64"/>
      <c r="C87" s="65"/>
      <c r="D87" s="66"/>
      <c r="E87" s="146"/>
      <c r="F87" s="66"/>
      <c r="G87" s="92"/>
      <c r="I87" s="135"/>
      <c r="J87" s="83"/>
      <c r="K87" s="86"/>
      <c r="L87" s="84"/>
    </row>
    <row r="88" spans="1:12" x14ac:dyDescent="0.2">
      <c r="G88" s="92"/>
      <c r="I88" s="135"/>
      <c r="J88" s="83"/>
      <c r="K88" s="69"/>
      <c r="L88" s="70"/>
    </row>
    <row r="89" spans="1:12" x14ac:dyDescent="0.2">
      <c r="G89" s="92"/>
      <c r="I89" s="135"/>
      <c r="J89" s="83"/>
      <c r="K89" s="69"/>
      <c r="L89" s="70"/>
    </row>
    <row r="90" spans="1:12" s="85" customFormat="1" x14ac:dyDescent="0.2">
      <c r="A90" s="65"/>
      <c r="B90" s="64"/>
      <c r="C90" s="65"/>
      <c r="D90" s="66"/>
      <c r="E90" s="146"/>
      <c r="F90" s="66"/>
      <c r="G90" s="92"/>
      <c r="I90" s="88"/>
      <c r="J90" s="86"/>
      <c r="K90" s="86"/>
      <c r="L90" s="89"/>
    </row>
    <row r="91" spans="1:12" x14ac:dyDescent="0.2">
      <c r="G91" s="92"/>
      <c r="I91" s="83"/>
      <c r="J91" s="69"/>
      <c r="K91" s="69"/>
      <c r="L91" s="87"/>
    </row>
    <row r="92" spans="1:12" x14ac:dyDescent="0.2">
      <c r="G92" s="92"/>
      <c r="I92" s="83"/>
      <c r="J92" s="69"/>
      <c r="K92" s="69"/>
      <c r="L92" s="87"/>
    </row>
    <row r="93" spans="1:12" x14ac:dyDescent="0.2">
      <c r="G93" s="92"/>
      <c r="I93" s="69"/>
      <c r="J93" s="69"/>
      <c r="K93" s="69"/>
      <c r="L93" s="70"/>
    </row>
    <row r="94" spans="1:12" ht="7.5" customHeight="1" x14ac:dyDescent="0.2">
      <c r="G94" s="92"/>
      <c r="I94" s="69"/>
      <c r="J94" s="69"/>
      <c r="K94" s="69"/>
      <c r="L94" s="70"/>
    </row>
    <row r="95" spans="1:12" x14ac:dyDescent="0.2">
      <c r="G95" s="92"/>
      <c r="I95" s="69"/>
      <c r="J95" s="69"/>
      <c r="K95" s="69"/>
      <c r="L95" s="70"/>
    </row>
    <row r="96" spans="1:12" x14ac:dyDescent="0.2">
      <c r="G96" s="92"/>
      <c r="I96" s="69"/>
      <c r="J96" s="69"/>
      <c r="K96" s="69"/>
      <c r="L96" s="70"/>
    </row>
    <row r="97" spans="7:12" x14ac:dyDescent="0.2">
      <c r="G97" s="92"/>
      <c r="I97" s="69"/>
      <c r="J97" s="69"/>
      <c r="K97" s="69"/>
      <c r="L97" s="70"/>
    </row>
    <row r="98" spans="7:12" x14ac:dyDescent="0.2">
      <c r="G98" s="92"/>
      <c r="I98" s="69"/>
      <c r="J98" s="69"/>
      <c r="K98" s="69"/>
      <c r="L98" s="70"/>
    </row>
    <row r="99" spans="7:12" x14ac:dyDescent="0.2">
      <c r="G99" s="92"/>
      <c r="I99" s="69"/>
      <c r="J99" s="69"/>
      <c r="K99" s="69"/>
      <c r="L99" s="70"/>
    </row>
    <row r="100" spans="7:12" x14ac:dyDescent="0.2">
      <c r="G100" s="92"/>
      <c r="I100" s="69"/>
      <c r="J100" s="69"/>
      <c r="K100" s="69"/>
      <c r="L100" s="70"/>
    </row>
    <row r="101" spans="7:12" x14ac:dyDescent="0.2">
      <c r="G101" s="92"/>
      <c r="I101" s="69"/>
      <c r="J101" s="69"/>
      <c r="K101" s="69"/>
      <c r="L101" s="70"/>
    </row>
    <row r="102" spans="7:12" x14ac:dyDescent="0.2">
      <c r="G102" s="92"/>
      <c r="I102" s="69"/>
      <c r="J102" s="69"/>
      <c r="K102" s="69"/>
      <c r="L102" s="70"/>
    </row>
    <row r="103" spans="7:12" x14ac:dyDescent="0.2">
      <c r="G103" s="92"/>
      <c r="I103" s="69"/>
      <c r="J103" s="69"/>
      <c r="K103" s="69"/>
      <c r="L103" s="70"/>
    </row>
    <row r="104" spans="7:12" x14ac:dyDescent="0.2">
      <c r="G104" s="92"/>
      <c r="I104" s="69"/>
      <c r="J104" s="69"/>
      <c r="K104" s="69"/>
      <c r="L104" s="70"/>
    </row>
    <row r="105" spans="7:12" x14ac:dyDescent="0.2">
      <c r="G105" s="92"/>
      <c r="I105" s="69"/>
      <c r="J105" s="69"/>
      <c r="K105" s="69"/>
      <c r="L105" s="70"/>
    </row>
    <row r="106" spans="7:12" x14ac:dyDescent="0.2">
      <c r="G106" s="92"/>
      <c r="I106" s="69"/>
      <c r="J106" s="69"/>
      <c r="K106" s="69"/>
      <c r="L106" s="70"/>
    </row>
    <row r="107" spans="7:12" x14ac:dyDescent="0.2">
      <c r="G107" s="92"/>
      <c r="I107" s="69"/>
      <c r="J107" s="69"/>
      <c r="K107" s="69"/>
      <c r="L107" s="70"/>
    </row>
    <row r="108" spans="7:12" x14ac:dyDescent="0.2">
      <c r="G108" s="92"/>
      <c r="I108" s="69"/>
      <c r="J108" s="69"/>
      <c r="K108" s="69"/>
      <c r="L108" s="70"/>
    </row>
    <row r="109" spans="7:12" x14ac:dyDescent="0.2">
      <c r="G109" s="92"/>
      <c r="I109" s="69"/>
      <c r="J109" s="69"/>
      <c r="K109" s="69"/>
      <c r="L109" s="70"/>
    </row>
    <row r="110" spans="7:12" x14ac:dyDescent="0.2">
      <c r="G110" s="92"/>
      <c r="I110" s="69"/>
      <c r="J110" s="69"/>
      <c r="K110" s="69"/>
      <c r="L110" s="70"/>
    </row>
    <row r="111" spans="7:12" x14ac:dyDescent="0.2">
      <c r="G111" s="92"/>
      <c r="I111" s="69"/>
      <c r="J111" s="69"/>
      <c r="K111" s="69"/>
      <c r="L111" s="70"/>
    </row>
    <row r="112" spans="7:12" x14ac:dyDescent="0.2">
      <c r="G112" s="92"/>
      <c r="I112" s="69"/>
      <c r="J112" s="69"/>
      <c r="K112" s="69"/>
      <c r="L112" s="70"/>
    </row>
    <row r="113" spans="9:12" x14ac:dyDescent="0.2">
      <c r="I113" s="69"/>
      <c r="J113" s="69"/>
      <c r="K113" s="69"/>
      <c r="L113" s="70"/>
    </row>
    <row r="114" spans="9:12" x14ac:dyDescent="0.2">
      <c r="I114" s="69"/>
      <c r="J114" s="69"/>
      <c r="K114" s="69"/>
      <c r="L114" s="70"/>
    </row>
    <row r="115" spans="9:12" x14ac:dyDescent="0.2">
      <c r="I115" s="69"/>
      <c r="J115" s="69"/>
      <c r="K115" s="69"/>
      <c r="L115" s="70"/>
    </row>
    <row r="116" spans="9:12" x14ac:dyDescent="0.2">
      <c r="I116" s="69"/>
      <c r="J116" s="69"/>
      <c r="K116" s="69"/>
      <c r="L116" s="70"/>
    </row>
    <row r="117" spans="9:12" x14ac:dyDescent="0.2">
      <c r="I117" s="69"/>
      <c r="J117" s="69"/>
      <c r="K117" s="69"/>
      <c r="L117" s="70"/>
    </row>
    <row r="118" spans="9:12" x14ac:dyDescent="0.2">
      <c r="I118" s="69"/>
      <c r="J118" s="69"/>
      <c r="K118" s="69"/>
      <c r="L118" s="70"/>
    </row>
    <row r="119" spans="9:12" x14ac:dyDescent="0.2">
      <c r="I119" s="69"/>
      <c r="J119" s="69"/>
      <c r="K119" s="69"/>
      <c r="L119" s="70"/>
    </row>
    <row r="120" spans="9:12" x14ac:dyDescent="0.2">
      <c r="I120" s="69"/>
      <c r="J120" s="69"/>
      <c r="K120" s="69"/>
      <c r="L120" s="70"/>
    </row>
    <row r="121" spans="9:12" x14ac:dyDescent="0.2">
      <c r="I121" s="69"/>
      <c r="J121" s="69"/>
      <c r="K121" s="69"/>
      <c r="L121" s="70"/>
    </row>
    <row r="122" spans="9:12" x14ac:dyDescent="0.2">
      <c r="I122" s="69"/>
      <c r="J122" s="69"/>
      <c r="K122" s="69"/>
      <c r="L122" s="70"/>
    </row>
    <row r="123" spans="9:12" x14ac:dyDescent="0.2">
      <c r="I123" s="69"/>
      <c r="J123" s="69"/>
      <c r="K123" s="69"/>
      <c r="L123" s="70"/>
    </row>
    <row r="124" spans="9:12" x14ac:dyDescent="0.2">
      <c r="I124" s="69"/>
      <c r="J124" s="69"/>
      <c r="K124" s="69"/>
      <c r="L124" s="70"/>
    </row>
    <row r="125" spans="9:12" x14ac:dyDescent="0.2">
      <c r="I125" s="69"/>
      <c r="J125" s="69"/>
      <c r="K125" s="69"/>
      <c r="L125" s="70"/>
    </row>
    <row r="126" spans="9:12" x14ac:dyDescent="0.2">
      <c r="I126" s="69"/>
      <c r="J126" s="69"/>
      <c r="K126" s="69"/>
      <c r="L126" s="70"/>
    </row>
    <row r="127" spans="9:12" x14ac:dyDescent="0.2">
      <c r="I127" s="69"/>
      <c r="J127" s="69"/>
      <c r="K127" s="69"/>
      <c r="L127" s="70"/>
    </row>
    <row r="128" spans="9:12" x14ac:dyDescent="0.2">
      <c r="I128" s="69"/>
      <c r="J128" s="69"/>
      <c r="K128" s="69"/>
      <c r="L128" s="70"/>
    </row>
    <row r="129" spans="9:12" x14ac:dyDescent="0.2">
      <c r="I129" s="69"/>
      <c r="J129" s="69"/>
      <c r="K129" s="69"/>
      <c r="L129" s="70"/>
    </row>
    <row r="130" spans="9:12" x14ac:dyDescent="0.2">
      <c r="I130" s="69"/>
      <c r="J130" s="69"/>
      <c r="K130" s="69"/>
      <c r="L130" s="70"/>
    </row>
    <row r="131" spans="9:12" x14ac:dyDescent="0.2">
      <c r="I131" s="69"/>
      <c r="J131" s="69"/>
      <c r="K131" s="69"/>
      <c r="L131" s="70"/>
    </row>
    <row r="132" spans="9:12" x14ac:dyDescent="0.2">
      <c r="I132" s="69"/>
      <c r="J132" s="69"/>
      <c r="K132" s="69"/>
      <c r="L132" s="70"/>
    </row>
    <row r="133" spans="9:12" x14ac:dyDescent="0.2">
      <c r="I133" s="69"/>
      <c r="J133" s="69"/>
      <c r="K133" s="69"/>
      <c r="L133" s="70"/>
    </row>
    <row r="134" spans="9:12" x14ac:dyDescent="0.2">
      <c r="I134" s="69"/>
      <c r="J134" s="69"/>
      <c r="K134" s="69"/>
      <c r="L134" s="70"/>
    </row>
    <row r="135" spans="9:12" x14ac:dyDescent="0.2">
      <c r="I135" s="69"/>
      <c r="J135" s="69"/>
      <c r="K135" s="69"/>
      <c r="L135" s="70"/>
    </row>
    <row r="136" spans="9:12" x14ac:dyDescent="0.2">
      <c r="I136" s="69"/>
      <c r="J136" s="69"/>
      <c r="K136" s="69"/>
      <c r="L136" s="70"/>
    </row>
    <row r="137" spans="9:12" x14ac:dyDescent="0.2">
      <c r="I137" s="69"/>
      <c r="J137" s="69"/>
      <c r="K137" s="69"/>
      <c r="L137" s="70"/>
    </row>
    <row r="138" spans="9:12" x14ac:dyDescent="0.2">
      <c r="I138" s="69"/>
      <c r="J138" s="69"/>
      <c r="K138" s="69"/>
      <c r="L138" s="70"/>
    </row>
    <row r="139" spans="9:12" x14ac:dyDescent="0.2">
      <c r="I139" s="69"/>
      <c r="J139" s="69"/>
      <c r="K139" s="69"/>
      <c r="L139" s="70"/>
    </row>
    <row r="140" spans="9:12" x14ac:dyDescent="0.2">
      <c r="I140" s="69"/>
      <c r="J140" s="69"/>
      <c r="K140" s="69"/>
      <c r="L140" s="70"/>
    </row>
    <row r="141" spans="9:12" x14ac:dyDescent="0.2">
      <c r="I141" s="69"/>
      <c r="J141" s="69"/>
      <c r="K141" s="69"/>
      <c r="L141" s="70"/>
    </row>
    <row r="142" spans="9:12" x14ac:dyDescent="0.2">
      <c r="I142" s="69"/>
      <c r="J142" s="69"/>
      <c r="K142" s="69"/>
      <c r="L142" s="70"/>
    </row>
    <row r="143" spans="9:12" x14ac:dyDescent="0.2">
      <c r="I143" s="69"/>
      <c r="J143" s="69"/>
      <c r="K143" s="69"/>
      <c r="L143" s="70"/>
    </row>
    <row r="144" spans="9:12" x14ac:dyDescent="0.2">
      <c r="I144" s="69"/>
      <c r="J144" s="69"/>
      <c r="K144" s="69"/>
      <c r="L144" s="70"/>
    </row>
    <row r="145" spans="9:12" x14ac:dyDescent="0.2">
      <c r="I145" s="69"/>
      <c r="J145" s="69"/>
      <c r="K145" s="69"/>
      <c r="L145" s="70"/>
    </row>
    <row r="146" spans="9:12" x14ac:dyDescent="0.2">
      <c r="I146" s="69"/>
      <c r="J146" s="69"/>
      <c r="K146" s="69"/>
      <c r="L146" s="70"/>
    </row>
    <row r="147" spans="9:12" x14ac:dyDescent="0.2">
      <c r="I147" s="69"/>
      <c r="J147" s="69"/>
      <c r="K147" s="69"/>
      <c r="L147" s="70"/>
    </row>
    <row r="148" spans="9:12" x14ac:dyDescent="0.2">
      <c r="I148" s="69"/>
      <c r="J148" s="69"/>
      <c r="K148" s="69"/>
      <c r="L148" s="70"/>
    </row>
    <row r="149" spans="9:12" x14ac:dyDescent="0.2">
      <c r="I149" s="69"/>
      <c r="J149" s="69"/>
      <c r="K149" s="69"/>
      <c r="L149" s="70"/>
    </row>
    <row r="150" spans="9:12" x14ac:dyDescent="0.2">
      <c r="I150" s="69"/>
      <c r="J150" s="69"/>
      <c r="K150" s="69"/>
      <c r="L150" s="70"/>
    </row>
    <row r="151" spans="9:12" x14ac:dyDescent="0.2">
      <c r="I151" s="69"/>
      <c r="J151" s="69"/>
      <c r="K151" s="69"/>
      <c r="L151" s="70"/>
    </row>
    <row r="152" spans="9:12" x14ac:dyDescent="0.2">
      <c r="I152" s="69"/>
      <c r="J152" s="69"/>
      <c r="K152" s="69"/>
      <c r="L152" s="70"/>
    </row>
    <row r="153" spans="9:12" x14ac:dyDescent="0.2">
      <c r="I153" s="69"/>
      <c r="J153" s="69"/>
      <c r="K153" s="69"/>
      <c r="L153" s="70"/>
    </row>
    <row r="154" spans="9:12" x14ac:dyDescent="0.2">
      <c r="I154" s="69"/>
      <c r="J154" s="69"/>
      <c r="K154" s="69"/>
      <c r="L154" s="70"/>
    </row>
    <row r="155" spans="9:12" x14ac:dyDescent="0.2">
      <c r="I155" s="69"/>
      <c r="J155" s="69"/>
      <c r="K155" s="69"/>
      <c r="L155" s="70"/>
    </row>
    <row r="156" spans="9:12" x14ac:dyDescent="0.2">
      <c r="I156" s="69"/>
      <c r="J156" s="69"/>
      <c r="K156" s="69"/>
      <c r="L156" s="70"/>
    </row>
    <row r="157" spans="9:12" x14ac:dyDescent="0.2">
      <c r="I157" s="69"/>
      <c r="J157" s="69"/>
      <c r="K157" s="69"/>
      <c r="L157" s="70"/>
    </row>
    <row r="158" spans="9:12" x14ac:dyDescent="0.2">
      <c r="I158" s="69"/>
      <c r="J158" s="69"/>
      <c r="K158" s="69"/>
      <c r="L158" s="70"/>
    </row>
    <row r="159" spans="9:12" x14ac:dyDescent="0.2">
      <c r="I159" s="69"/>
      <c r="J159" s="69"/>
      <c r="K159" s="69"/>
      <c r="L159" s="70"/>
    </row>
    <row r="160" spans="9:12" x14ac:dyDescent="0.2">
      <c r="I160" s="69"/>
      <c r="J160" s="69"/>
      <c r="K160" s="69"/>
      <c r="L160" s="70"/>
    </row>
    <row r="161" spans="9:12" x14ac:dyDescent="0.2">
      <c r="I161" s="69"/>
      <c r="J161" s="69"/>
      <c r="K161" s="69"/>
      <c r="L161" s="70"/>
    </row>
    <row r="162" spans="9:12" x14ac:dyDescent="0.2">
      <c r="I162" s="69"/>
      <c r="J162" s="69"/>
      <c r="K162" s="69"/>
      <c r="L162" s="70"/>
    </row>
    <row r="163" spans="9:12" x14ac:dyDescent="0.2">
      <c r="I163" s="69"/>
      <c r="J163" s="69"/>
      <c r="K163" s="69"/>
      <c r="L163" s="70"/>
    </row>
    <row r="164" spans="9:12" x14ac:dyDescent="0.2">
      <c r="I164" s="69"/>
      <c r="J164" s="69"/>
      <c r="K164" s="69"/>
      <c r="L164" s="70"/>
    </row>
    <row r="165" spans="9:12" x14ac:dyDescent="0.2">
      <c r="I165" s="69"/>
      <c r="J165" s="69"/>
      <c r="K165" s="69"/>
      <c r="L165" s="70"/>
    </row>
    <row r="166" spans="9:12" x14ac:dyDescent="0.2">
      <c r="I166" s="69"/>
      <c r="J166" s="69"/>
      <c r="K166" s="69"/>
      <c r="L166" s="70"/>
    </row>
    <row r="167" spans="9:12" x14ac:dyDescent="0.2">
      <c r="I167" s="69"/>
      <c r="J167" s="69"/>
      <c r="K167" s="69"/>
      <c r="L167" s="70"/>
    </row>
    <row r="168" spans="9:12" x14ac:dyDescent="0.2">
      <c r="I168" s="69"/>
      <c r="J168" s="69"/>
      <c r="K168" s="69"/>
      <c r="L168" s="70"/>
    </row>
    <row r="169" spans="9:12" x14ac:dyDescent="0.2">
      <c r="I169" s="69"/>
      <c r="J169" s="69"/>
      <c r="K169" s="69"/>
      <c r="L169" s="70"/>
    </row>
    <row r="170" spans="9:12" x14ac:dyDescent="0.2">
      <c r="I170" s="69"/>
      <c r="J170" s="69"/>
      <c r="K170" s="69"/>
      <c r="L170" s="70"/>
    </row>
    <row r="171" spans="9:12" x14ac:dyDescent="0.2">
      <c r="I171" s="69"/>
      <c r="J171" s="69"/>
      <c r="K171" s="69"/>
      <c r="L171" s="70"/>
    </row>
    <row r="172" spans="9:12" x14ac:dyDescent="0.2">
      <c r="I172" s="69"/>
      <c r="J172" s="69"/>
      <c r="K172" s="69"/>
      <c r="L172" s="70"/>
    </row>
    <row r="173" spans="9:12" x14ac:dyDescent="0.2">
      <c r="I173" s="69"/>
      <c r="J173" s="69"/>
      <c r="K173" s="69"/>
      <c r="L173" s="70"/>
    </row>
    <row r="174" spans="9:12" x14ac:dyDescent="0.2">
      <c r="I174" s="69"/>
      <c r="J174" s="69"/>
      <c r="K174" s="69"/>
      <c r="L174" s="70"/>
    </row>
    <row r="175" spans="9:12" x14ac:dyDescent="0.2">
      <c r="I175" s="69"/>
      <c r="J175" s="69"/>
      <c r="K175" s="69"/>
      <c r="L175" s="70"/>
    </row>
    <row r="176" spans="9:12" x14ac:dyDescent="0.2">
      <c r="I176" s="69"/>
      <c r="J176" s="69"/>
      <c r="K176" s="69"/>
      <c r="L176" s="70"/>
    </row>
    <row r="177" spans="9:12" x14ac:dyDescent="0.2">
      <c r="I177" s="69"/>
      <c r="J177" s="69"/>
      <c r="K177" s="69"/>
      <c r="L177" s="70"/>
    </row>
    <row r="178" spans="9:12" x14ac:dyDescent="0.2">
      <c r="I178" s="69"/>
      <c r="J178" s="69"/>
      <c r="K178" s="69"/>
      <c r="L178" s="70"/>
    </row>
    <row r="179" spans="9:12" x14ac:dyDescent="0.2">
      <c r="I179" s="69"/>
      <c r="J179" s="69"/>
      <c r="K179" s="69"/>
      <c r="L179" s="70"/>
    </row>
    <row r="180" spans="9:12" x14ac:dyDescent="0.2">
      <c r="I180" s="69"/>
      <c r="J180" s="69"/>
      <c r="K180" s="69"/>
      <c r="L180" s="70"/>
    </row>
    <row r="181" spans="9:12" x14ac:dyDescent="0.2">
      <c r="I181" s="69"/>
      <c r="J181" s="69"/>
      <c r="K181" s="69"/>
      <c r="L181" s="70"/>
    </row>
    <row r="182" spans="9:12" x14ac:dyDescent="0.2">
      <c r="I182" s="69"/>
      <c r="J182" s="69"/>
      <c r="K182" s="69"/>
      <c r="L182" s="70"/>
    </row>
    <row r="183" spans="9:12" x14ac:dyDescent="0.2">
      <c r="I183" s="69"/>
      <c r="J183" s="69"/>
      <c r="K183" s="69"/>
      <c r="L183" s="70"/>
    </row>
    <row r="184" spans="9:12" x14ac:dyDescent="0.2">
      <c r="I184" s="69"/>
      <c r="J184" s="69"/>
      <c r="K184" s="69"/>
      <c r="L184" s="70"/>
    </row>
    <row r="185" spans="9:12" x14ac:dyDescent="0.2">
      <c r="I185" s="69"/>
      <c r="J185" s="69"/>
      <c r="K185" s="69"/>
      <c r="L185" s="70"/>
    </row>
    <row r="186" spans="9:12" x14ac:dyDescent="0.2">
      <c r="I186" s="69"/>
      <c r="J186" s="69"/>
      <c r="K186" s="69"/>
      <c r="L186" s="70"/>
    </row>
    <row r="187" spans="9:12" x14ac:dyDescent="0.2">
      <c r="I187" s="69"/>
      <c r="J187" s="69"/>
      <c r="K187" s="69"/>
      <c r="L187" s="70"/>
    </row>
    <row r="188" spans="9:12" x14ac:dyDescent="0.2">
      <c r="I188" s="69"/>
      <c r="J188" s="69"/>
      <c r="K188" s="69"/>
      <c r="L188" s="70"/>
    </row>
    <row r="189" spans="9:12" x14ac:dyDescent="0.2">
      <c r="I189" s="69"/>
      <c r="J189" s="69"/>
      <c r="K189" s="69"/>
      <c r="L189" s="70"/>
    </row>
    <row r="190" spans="9:12" x14ac:dyDescent="0.2">
      <c r="I190" s="69"/>
      <c r="J190" s="69"/>
      <c r="K190" s="69"/>
      <c r="L190" s="70"/>
    </row>
    <row r="191" spans="9:12" x14ac:dyDescent="0.2">
      <c r="I191" s="69"/>
      <c r="J191" s="69"/>
      <c r="K191" s="69"/>
      <c r="L191" s="70"/>
    </row>
    <row r="192" spans="9:12" x14ac:dyDescent="0.2">
      <c r="I192" s="69"/>
      <c r="J192" s="69"/>
      <c r="K192" s="69"/>
      <c r="L192" s="70"/>
    </row>
    <row r="193" spans="9:12" x14ac:dyDescent="0.2">
      <c r="I193" s="69"/>
      <c r="J193" s="69"/>
      <c r="K193" s="69"/>
      <c r="L193" s="70"/>
    </row>
    <row r="194" spans="9:12" x14ac:dyDescent="0.2">
      <c r="I194" s="69"/>
      <c r="J194" s="69"/>
      <c r="K194" s="69"/>
      <c r="L194" s="70"/>
    </row>
    <row r="195" spans="9:12" x14ac:dyDescent="0.2">
      <c r="I195" s="69"/>
      <c r="J195" s="69"/>
      <c r="K195" s="69"/>
      <c r="L195" s="70"/>
    </row>
    <row r="196" spans="9:12" x14ac:dyDescent="0.2">
      <c r="I196" s="69"/>
      <c r="J196" s="69"/>
      <c r="K196" s="69"/>
      <c r="L196" s="70"/>
    </row>
    <row r="197" spans="9:12" x14ac:dyDescent="0.2">
      <c r="I197" s="69"/>
      <c r="J197" s="69"/>
      <c r="K197" s="69"/>
      <c r="L197" s="70"/>
    </row>
    <row r="198" spans="9:12" x14ac:dyDescent="0.2">
      <c r="I198" s="69"/>
      <c r="J198" s="69"/>
      <c r="K198" s="69"/>
      <c r="L198" s="70"/>
    </row>
    <row r="199" spans="9:12" x14ac:dyDescent="0.2">
      <c r="I199" s="69"/>
      <c r="J199" s="69"/>
      <c r="K199" s="69"/>
      <c r="L199" s="70"/>
    </row>
    <row r="200" spans="9:12" x14ac:dyDescent="0.2">
      <c r="I200" s="69"/>
      <c r="J200" s="69"/>
      <c r="K200" s="69"/>
      <c r="L200" s="70"/>
    </row>
    <row r="201" spans="9:12" x14ac:dyDescent="0.2">
      <c r="I201" s="69"/>
      <c r="J201" s="69"/>
      <c r="K201" s="69"/>
      <c r="L201" s="70"/>
    </row>
    <row r="202" spans="9:12" x14ac:dyDescent="0.2">
      <c r="I202" s="69"/>
      <c r="J202" s="69"/>
      <c r="K202" s="69"/>
      <c r="L202" s="70"/>
    </row>
    <row r="203" spans="9:12" x14ac:dyDescent="0.2">
      <c r="I203" s="69"/>
      <c r="J203" s="69"/>
      <c r="K203" s="69"/>
      <c r="L203" s="70"/>
    </row>
    <row r="204" spans="9:12" x14ac:dyDescent="0.2">
      <c r="I204" s="69"/>
      <c r="J204" s="69"/>
      <c r="K204" s="69"/>
      <c r="L204" s="70"/>
    </row>
    <row r="205" spans="9:12" x14ac:dyDescent="0.2">
      <c r="I205" s="69"/>
      <c r="J205" s="69"/>
      <c r="K205" s="69"/>
      <c r="L205" s="70"/>
    </row>
    <row r="206" spans="9:12" x14ac:dyDescent="0.2">
      <c r="I206" s="69"/>
      <c r="J206" s="69"/>
      <c r="K206" s="69"/>
      <c r="L206" s="70"/>
    </row>
    <row r="207" spans="9:12" x14ac:dyDescent="0.2">
      <c r="I207" s="69"/>
      <c r="J207" s="69"/>
      <c r="K207" s="69"/>
      <c r="L207" s="70"/>
    </row>
    <row r="208" spans="9:12" x14ac:dyDescent="0.2">
      <c r="I208" s="69"/>
      <c r="J208" s="69"/>
      <c r="K208" s="69"/>
      <c r="L208" s="70"/>
    </row>
    <row r="209" spans="9:12" x14ac:dyDescent="0.2">
      <c r="I209" s="69"/>
      <c r="J209" s="69"/>
      <c r="K209" s="69"/>
      <c r="L209" s="70"/>
    </row>
    <row r="210" spans="9:12" x14ac:dyDescent="0.2">
      <c r="I210" s="69"/>
      <c r="J210" s="69"/>
      <c r="K210" s="69"/>
      <c r="L210" s="70"/>
    </row>
    <row r="211" spans="9:12" x14ac:dyDescent="0.2">
      <c r="I211" s="69"/>
      <c r="J211" s="69"/>
      <c r="K211" s="69"/>
      <c r="L211" s="70"/>
    </row>
    <row r="212" spans="9:12" x14ac:dyDescent="0.2">
      <c r="I212" s="69"/>
      <c r="J212" s="69"/>
      <c r="K212" s="69"/>
      <c r="L212" s="70"/>
    </row>
    <row r="213" spans="9:12" x14ac:dyDescent="0.2">
      <c r="I213" s="69"/>
      <c r="J213" s="69"/>
      <c r="K213" s="69"/>
      <c r="L213" s="70"/>
    </row>
    <row r="214" spans="9:12" x14ac:dyDescent="0.2">
      <c r="I214" s="69"/>
      <c r="J214" s="69"/>
      <c r="K214" s="69"/>
      <c r="L214" s="70"/>
    </row>
    <row r="215" spans="9:12" x14ac:dyDescent="0.2">
      <c r="I215" s="69"/>
      <c r="J215" s="69"/>
      <c r="K215" s="69"/>
      <c r="L215" s="70"/>
    </row>
    <row r="216" spans="9:12" x14ac:dyDescent="0.2">
      <c r="I216" s="69"/>
      <c r="J216" s="69"/>
      <c r="K216" s="69"/>
      <c r="L216" s="70"/>
    </row>
    <row r="217" spans="9:12" x14ac:dyDescent="0.2">
      <c r="I217" s="69"/>
      <c r="J217" s="69"/>
      <c r="K217" s="69"/>
      <c r="L217" s="70"/>
    </row>
    <row r="218" spans="9:12" x14ac:dyDescent="0.2">
      <c r="I218" s="69"/>
      <c r="J218" s="69"/>
      <c r="K218" s="69"/>
      <c r="L218" s="70"/>
    </row>
    <row r="219" spans="9:12" x14ac:dyDescent="0.2">
      <c r="I219" s="69"/>
      <c r="J219" s="69"/>
      <c r="K219" s="69"/>
      <c r="L219" s="70"/>
    </row>
    <row r="220" spans="9:12" x14ac:dyDescent="0.2">
      <c r="I220" s="69"/>
      <c r="J220" s="69"/>
      <c r="K220" s="69"/>
      <c r="L220" s="70"/>
    </row>
    <row r="221" spans="9:12" x14ac:dyDescent="0.2">
      <c r="I221" s="69"/>
      <c r="J221" s="69"/>
      <c r="K221" s="69"/>
      <c r="L221" s="70"/>
    </row>
  </sheetData>
  <mergeCells count="6">
    <mergeCell ref="L8:L9"/>
    <mergeCell ref="A4:G4"/>
    <mergeCell ref="A8:A9"/>
    <mergeCell ref="B8:B9"/>
    <mergeCell ref="C8:C9"/>
    <mergeCell ref="D8:D9"/>
  </mergeCells>
  <phoneticPr fontId="0" type="noConversion"/>
  <pageMargins left="0.6692913385826772" right="0" top="2.3622047244094491" bottom="0.35433070866141736" header="0.6692913385826772" footer="0.15748031496062992"/>
  <pageSetup paperSize="9" scale="75" orientation="landscape" horizontalDpi="300" verticalDpi="300" r:id="rId1"/>
  <headerFooter alignWithMargins="0"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N41"/>
  <sheetViews>
    <sheetView showGridLines="0" tabSelected="1" zoomScaleNormal="100" zoomScaleSheetLayoutView="90" workbookViewId="0">
      <selection activeCell="B19" sqref="B19"/>
    </sheetView>
  </sheetViews>
  <sheetFormatPr defaultRowHeight="12.75" x14ac:dyDescent="0.2"/>
  <cols>
    <col min="1" max="1" width="6.5703125" style="10" customWidth="1"/>
    <col min="2" max="2" width="36.140625" style="8" customWidth="1"/>
    <col min="3" max="3" width="19.140625" style="8" bestFit="1" customWidth="1"/>
    <col min="4" max="4" width="7.28515625" style="8" bestFit="1" customWidth="1"/>
    <col min="5" max="5" width="9.5703125" style="8" customWidth="1"/>
    <col min="6" max="6" width="4.85546875" style="28" customWidth="1"/>
    <col min="7" max="7" width="10" style="8" bestFit="1" customWidth="1"/>
    <col min="8" max="8" width="4.85546875" style="28" bestFit="1" customWidth="1"/>
    <col min="9" max="9" width="10.42578125" style="8" customWidth="1"/>
    <col min="10" max="10" width="6.28515625" style="8" customWidth="1"/>
    <col min="11" max="16384" width="9.140625" style="8"/>
  </cols>
  <sheetData>
    <row r="1" spans="1:14" ht="15.75" customHeight="1" x14ac:dyDescent="0.3">
      <c r="A1" s="17" t="str">
        <f>ORCA!A1</f>
        <v>PREFEITURA MUNICIPAL DE TIMBÓ</v>
      </c>
      <c r="B1" s="16"/>
      <c r="C1" s="9"/>
      <c r="D1" s="1"/>
      <c r="E1" s="1"/>
      <c r="F1" s="29"/>
    </row>
    <row r="2" spans="1:14" x14ac:dyDescent="0.2">
      <c r="A2" s="17" t="str">
        <f>ORCA!A2</f>
        <v>SECRETARIA DE PLANEJAMENTO, TRÂNSITO E MEIO AMBIENTE</v>
      </c>
      <c r="B2" s="16"/>
      <c r="C2" s="1"/>
      <c r="D2" s="1"/>
      <c r="E2" s="1"/>
      <c r="F2" s="29"/>
      <c r="G2" s="2" t="s">
        <v>12</v>
      </c>
      <c r="H2" s="29"/>
    </row>
    <row r="3" spans="1:14" x14ac:dyDescent="0.2">
      <c r="A3" s="192" t="s">
        <v>13</v>
      </c>
      <c r="B3" s="193"/>
      <c r="C3" s="193"/>
      <c r="D3" s="193"/>
      <c r="E3" s="193"/>
      <c r="F3" s="193"/>
      <c r="G3" s="193"/>
      <c r="H3" s="193"/>
      <c r="I3" s="193"/>
      <c r="J3" s="194"/>
    </row>
    <row r="4" spans="1:14" x14ac:dyDescent="0.2">
      <c r="A4" s="32" t="str">
        <f>ORCA!A5</f>
        <v xml:space="preserve">PROJETO : </v>
      </c>
      <c r="B4" s="42" t="str">
        <f>ORCA!B5</f>
        <v>PINTURA DA COBERTURA E TROCA DE TELHAS</v>
      </c>
      <c r="C4" s="34"/>
      <c r="D4" s="34"/>
      <c r="E4" s="33"/>
      <c r="F4" s="49"/>
      <c r="G4" s="35"/>
      <c r="H4" s="48"/>
      <c r="I4" s="36"/>
      <c r="J4" s="37"/>
    </row>
    <row r="5" spans="1:14" x14ac:dyDescent="0.2">
      <c r="A5" s="56" t="str">
        <f>ORCA!A6</f>
        <v>LOCAL: :</v>
      </c>
      <c r="B5" s="57" t="str">
        <f>ORCA!B6</f>
        <v>PAVILHÃO MUNICIPAL HENRY PAUL</v>
      </c>
      <c r="C5" s="39"/>
      <c r="D5" s="58"/>
      <c r="E5" s="59"/>
      <c r="F5" s="40"/>
      <c r="G5" s="60"/>
      <c r="H5" s="61"/>
      <c r="I5" s="38"/>
      <c r="J5" s="41"/>
    </row>
    <row r="6" spans="1:14" s="11" customFormat="1" x14ac:dyDescent="0.2">
      <c r="A6" s="197" t="s">
        <v>0</v>
      </c>
      <c r="B6" s="199" t="s">
        <v>14</v>
      </c>
      <c r="C6" s="54" t="s">
        <v>23</v>
      </c>
      <c r="D6" s="201" t="s">
        <v>18</v>
      </c>
      <c r="E6" s="195" t="s">
        <v>28</v>
      </c>
      <c r="F6" s="196"/>
      <c r="G6" s="195" t="s">
        <v>29</v>
      </c>
      <c r="H6" s="196"/>
      <c r="I6" s="55" t="s">
        <v>23</v>
      </c>
      <c r="J6" s="54" t="s">
        <v>18</v>
      </c>
    </row>
    <row r="7" spans="1:14" s="11" customFormat="1" ht="13.5" thickBot="1" x14ac:dyDescent="0.25">
      <c r="A7" s="198"/>
      <c r="B7" s="200"/>
      <c r="C7" s="12" t="s">
        <v>3</v>
      </c>
      <c r="D7" s="202"/>
      <c r="E7" s="18" t="s">
        <v>15</v>
      </c>
      <c r="F7" s="24" t="s">
        <v>18</v>
      </c>
      <c r="G7" s="18" t="s">
        <v>16</v>
      </c>
      <c r="H7" s="24" t="s">
        <v>18</v>
      </c>
      <c r="I7" s="19" t="s">
        <v>3</v>
      </c>
      <c r="J7" s="12" t="s">
        <v>3</v>
      </c>
    </row>
    <row r="8" spans="1:14" s="93" customFormat="1" ht="13.5" thickTop="1" x14ac:dyDescent="0.2">
      <c r="A8" s="171">
        <v>1</v>
      </c>
      <c r="B8" s="172" t="str">
        <f>ORCA!B10</f>
        <v>SERVIÇOS INICIAIS</v>
      </c>
      <c r="C8" s="173">
        <f>ORCA!G13</f>
        <v>1345.33</v>
      </c>
      <c r="D8" s="174">
        <f>SUM(C8*100%/$C$11)</f>
        <v>2.0851224953088502E-2</v>
      </c>
      <c r="E8" s="175">
        <f>SUM($C$8*F8)</f>
        <v>1345.33</v>
      </c>
      <c r="F8" s="176">
        <v>1</v>
      </c>
      <c r="G8" s="175">
        <f>SUM($C$8*H8)</f>
        <v>0</v>
      </c>
      <c r="H8" s="176"/>
      <c r="I8" s="177">
        <f>E8+G8</f>
        <v>1345.33</v>
      </c>
      <c r="J8" s="178">
        <f>F8+H8</f>
        <v>1</v>
      </c>
      <c r="K8" s="8"/>
      <c r="L8" s="8"/>
      <c r="M8" s="8"/>
      <c r="N8" s="8"/>
    </row>
    <row r="9" spans="1:14" x14ac:dyDescent="0.2">
      <c r="A9" s="179">
        <v>2</v>
      </c>
      <c r="B9" s="180" t="str">
        <f>ORCA!B14</f>
        <v>COBERTURA E PROTEÇÕES</v>
      </c>
      <c r="C9" s="180">
        <f>ORCA!G18</f>
        <v>63175.1</v>
      </c>
      <c r="D9" s="181">
        <f>SUM(C9*100%/$C$11)</f>
        <v>0.97914877504691145</v>
      </c>
      <c r="E9" s="23">
        <f>SUM($C$9*F9)</f>
        <v>37905.06</v>
      </c>
      <c r="F9" s="25">
        <v>0.6</v>
      </c>
      <c r="G9" s="23">
        <f>SUM($C$9*H9)</f>
        <v>25270.04</v>
      </c>
      <c r="H9" s="25">
        <v>0.4</v>
      </c>
      <c r="I9" s="144">
        <f>E9+G9</f>
        <v>63175.1</v>
      </c>
      <c r="J9" s="182">
        <f>F9+H9</f>
        <v>1</v>
      </c>
    </row>
    <row r="10" spans="1:14" x14ac:dyDescent="0.2">
      <c r="A10" s="179"/>
      <c r="B10" s="180"/>
      <c r="C10" s="180"/>
      <c r="D10" s="181"/>
      <c r="E10" s="23"/>
      <c r="F10" s="25"/>
      <c r="G10" s="23"/>
      <c r="H10" s="25"/>
      <c r="I10" s="144"/>
      <c r="J10" s="182"/>
    </row>
    <row r="11" spans="1:14" s="6" customFormat="1" ht="14.25" x14ac:dyDescent="0.2">
      <c r="A11" s="50"/>
      <c r="B11" s="62" t="s">
        <v>22</v>
      </c>
      <c r="C11" s="94">
        <f>SUM(C8:C9)</f>
        <v>64520.43</v>
      </c>
      <c r="D11" s="95">
        <f>SUM(D8:D9)</f>
        <v>1</v>
      </c>
      <c r="E11" s="51"/>
      <c r="F11" s="52"/>
      <c r="G11" s="51"/>
      <c r="H11" s="52"/>
      <c r="I11" s="53"/>
      <c r="J11" s="52"/>
      <c r="K11" s="43"/>
    </row>
    <row r="12" spans="1:14" s="6" customFormat="1" x14ac:dyDescent="0.2">
      <c r="A12" s="7"/>
      <c r="B12" s="4" t="s">
        <v>19</v>
      </c>
      <c r="C12" s="3"/>
      <c r="D12" s="5"/>
      <c r="E12" s="44"/>
      <c r="F12" s="25"/>
      <c r="G12" s="44"/>
      <c r="H12" s="25"/>
      <c r="I12" s="44"/>
      <c r="J12" s="45"/>
      <c r="K12" s="43"/>
    </row>
    <row r="13" spans="1:14" s="6" customFormat="1" x14ac:dyDescent="0.2">
      <c r="A13" s="7"/>
      <c r="B13" s="4" t="s">
        <v>20</v>
      </c>
      <c r="C13" s="46"/>
      <c r="D13" s="46"/>
      <c r="E13" s="23">
        <f>SUM(E8:E10)</f>
        <v>39250.39</v>
      </c>
      <c r="F13" s="25">
        <f>SUM(E13*100%/$C$11)</f>
        <v>0.60834048998123536</v>
      </c>
      <c r="G13" s="23">
        <f>SUM(G8:G10)</f>
        <v>25270.04</v>
      </c>
      <c r="H13" s="25">
        <f>SUM(G13*100%/$C$11)</f>
        <v>0.39165951001876459</v>
      </c>
      <c r="I13" s="144">
        <f>SUM(I8:I10)</f>
        <v>64520.43</v>
      </c>
      <c r="J13" s="25">
        <f>SUM(I13*100%/$C$11)</f>
        <v>1</v>
      </c>
      <c r="K13" s="43"/>
    </row>
    <row r="14" spans="1:14" s="6" customFormat="1" x14ac:dyDescent="0.2">
      <c r="A14" s="7"/>
      <c r="B14" s="4" t="s">
        <v>21</v>
      </c>
      <c r="C14" s="3"/>
      <c r="D14" s="5"/>
      <c r="E14" s="44">
        <f>SUM(E13)</f>
        <v>39250.39</v>
      </c>
      <c r="F14" s="25">
        <f>SUM(F13)</f>
        <v>0.60834048998123536</v>
      </c>
      <c r="G14" s="44">
        <f t="shared" ref="G14:H14" si="0">SUM(E14+G13)</f>
        <v>64520.43</v>
      </c>
      <c r="H14" s="25">
        <f t="shared" si="0"/>
        <v>1</v>
      </c>
      <c r="I14" s="145"/>
      <c r="J14" s="45"/>
      <c r="K14" s="43"/>
    </row>
    <row r="15" spans="1:14" x14ac:dyDescent="0.2">
      <c r="D15" s="21"/>
      <c r="E15" s="13"/>
      <c r="F15" s="26"/>
      <c r="G15" s="13"/>
      <c r="H15" s="26"/>
      <c r="I15" s="31"/>
      <c r="J15" s="31"/>
    </row>
    <row r="16" spans="1:14" x14ac:dyDescent="0.2">
      <c r="D16" s="21"/>
      <c r="E16" s="20"/>
      <c r="F16" s="47"/>
      <c r="G16" s="20"/>
      <c r="H16" s="47"/>
      <c r="I16" s="31"/>
      <c r="J16" s="31"/>
    </row>
    <row r="17" spans="2:10" x14ac:dyDescent="0.2">
      <c r="D17" s="22"/>
      <c r="E17" s="13"/>
      <c r="F17" s="26"/>
      <c r="G17" s="13"/>
      <c r="H17" s="26"/>
      <c r="I17" s="31"/>
      <c r="J17" s="31"/>
    </row>
    <row r="18" spans="2:10" x14ac:dyDescent="0.2">
      <c r="B18" s="6" t="str">
        <f>ORCA!B27</f>
        <v>Felipe Ramos dos Santos</v>
      </c>
      <c r="D18" s="21"/>
      <c r="E18" s="20"/>
      <c r="F18" s="47"/>
      <c r="G18" s="20"/>
      <c r="H18" s="47"/>
      <c r="I18" s="31"/>
      <c r="J18" s="31"/>
    </row>
    <row r="19" spans="2:10" x14ac:dyDescent="0.2">
      <c r="B19" s="8" t="str">
        <f>ORCA!B28</f>
        <v xml:space="preserve">        Engenheiro Civil</v>
      </c>
      <c r="D19" s="21"/>
      <c r="E19" s="13"/>
      <c r="F19" s="26"/>
      <c r="G19" s="13"/>
      <c r="H19" s="26"/>
      <c r="I19" s="31"/>
      <c r="J19" s="31"/>
    </row>
    <row r="20" spans="2:10" x14ac:dyDescent="0.2">
      <c r="B20" s="8" t="str">
        <f>ORCA!B29</f>
        <v xml:space="preserve">     CREA-SC 140337-7</v>
      </c>
      <c r="D20" s="21"/>
      <c r="E20" s="20"/>
      <c r="F20" s="47"/>
      <c r="G20" s="20"/>
      <c r="H20" s="47"/>
      <c r="I20" s="31"/>
      <c r="J20" s="31"/>
    </row>
    <row r="21" spans="2:10" x14ac:dyDescent="0.2">
      <c r="D21" s="21"/>
      <c r="E21" s="13"/>
      <c r="F21" s="26"/>
      <c r="G21" s="13"/>
      <c r="H21" s="26"/>
      <c r="I21" s="31"/>
      <c r="J21" s="31"/>
    </row>
    <row r="22" spans="2:10" x14ac:dyDescent="0.2">
      <c r="D22" s="21"/>
      <c r="E22" s="20"/>
      <c r="F22" s="47"/>
      <c r="G22" s="20"/>
      <c r="H22" s="47"/>
      <c r="I22" s="31"/>
      <c r="J22" s="31"/>
    </row>
    <row r="23" spans="2:10" x14ac:dyDescent="0.2">
      <c r="D23" s="21"/>
      <c r="E23" s="14"/>
      <c r="F23" s="30"/>
      <c r="G23" s="14"/>
      <c r="H23" s="30"/>
      <c r="I23" s="31"/>
      <c r="J23" s="31"/>
    </row>
    <row r="24" spans="2:10" x14ac:dyDescent="0.2">
      <c r="D24" s="21"/>
      <c r="E24" s="13"/>
      <c r="F24" s="26"/>
      <c r="G24" s="13"/>
      <c r="H24" s="26"/>
      <c r="I24" s="31"/>
      <c r="J24" s="31"/>
    </row>
    <row r="25" spans="2:10" x14ac:dyDescent="0.2">
      <c r="D25" s="21"/>
      <c r="E25" s="15"/>
      <c r="F25" s="26"/>
      <c r="G25" s="15"/>
      <c r="H25" s="26"/>
      <c r="I25" s="31"/>
      <c r="J25" s="31"/>
    </row>
    <row r="26" spans="2:10" x14ac:dyDescent="0.2">
      <c r="D26" s="21"/>
      <c r="E26" s="13"/>
      <c r="F26" s="26"/>
      <c r="G26" s="13"/>
      <c r="H26" s="26"/>
      <c r="I26" s="31"/>
      <c r="J26" s="31"/>
    </row>
    <row r="27" spans="2:10" x14ac:dyDescent="0.2">
      <c r="D27" s="21"/>
      <c r="E27" s="14"/>
      <c r="F27" s="30"/>
      <c r="G27" s="14"/>
      <c r="H27" s="30"/>
      <c r="I27" s="31"/>
      <c r="J27" s="31"/>
    </row>
    <row r="28" spans="2:10" x14ac:dyDescent="0.2">
      <c r="D28" s="21"/>
      <c r="E28" s="13"/>
      <c r="F28" s="26"/>
      <c r="G28" s="13"/>
      <c r="H28" s="26"/>
      <c r="I28" s="31"/>
      <c r="J28" s="31"/>
    </row>
    <row r="29" spans="2:10" x14ac:dyDescent="0.2">
      <c r="D29" s="21"/>
      <c r="E29" s="21"/>
      <c r="F29" s="27"/>
      <c r="G29" s="21"/>
      <c r="H29" s="27"/>
      <c r="I29" s="31"/>
      <c r="J29" s="31"/>
    </row>
    <row r="30" spans="2:10" x14ac:dyDescent="0.2">
      <c r="D30" s="21"/>
      <c r="E30" s="21"/>
      <c r="F30" s="27"/>
      <c r="G30" s="21"/>
      <c r="H30" s="27"/>
      <c r="I30" s="31"/>
      <c r="J30" s="31"/>
    </row>
    <row r="31" spans="2:10" x14ac:dyDescent="0.2">
      <c r="D31" s="21"/>
      <c r="E31" s="21"/>
      <c r="F31" s="27"/>
      <c r="G31" s="21"/>
      <c r="H31" s="27"/>
      <c r="I31" s="16"/>
      <c r="J31" s="16"/>
    </row>
    <row r="32" spans="2:10" x14ac:dyDescent="0.2">
      <c r="D32" s="21"/>
      <c r="E32" s="21"/>
      <c r="F32" s="27"/>
      <c r="G32" s="21"/>
      <c r="H32" s="27"/>
      <c r="I32" s="16"/>
      <c r="J32" s="16"/>
    </row>
    <row r="33" spans="4:10" x14ac:dyDescent="0.2">
      <c r="D33" s="21"/>
      <c r="E33" s="21"/>
      <c r="F33" s="27"/>
      <c r="G33" s="21"/>
      <c r="H33" s="27"/>
      <c r="I33" s="16"/>
      <c r="J33" s="16"/>
    </row>
    <row r="34" spans="4:10" x14ac:dyDescent="0.2">
      <c r="D34" s="10"/>
      <c r="E34" s="10"/>
      <c r="G34" s="10"/>
    </row>
    <row r="35" spans="4:10" x14ac:dyDescent="0.2">
      <c r="D35" s="10"/>
      <c r="E35" s="10"/>
      <c r="G35" s="10"/>
    </row>
    <row r="36" spans="4:10" x14ac:dyDescent="0.2">
      <c r="D36" s="10"/>
      <c r="E36" s="10"/>
      <c r="G36" s="10"/>
    </row>
    <row r="37" spans="4:10" x14ac:dyDescent="0.2">
      <c r="D37" s="10"/>
      <c r="E37" s="10"/>
      <c r="G37" s="10"/>
    </row>
    <row r="38" spans="4:10" x14ac:dyDescent="0.2">
      <c r="D38" s="10"/>
      <c r="E38" s="10"/>
      <c r="G38" s="10"/>
    </row>
    <row r="39" spans="4:10" x14ac:dyDescent="0.2">
      <c r="D39" s="10"/>
      <c r="E39" s="10"/>
      <c r="G39" s="10"/>
    </row>
    <row r="40" spans="4:10" x14ac:dyDescent="0.2">
      <c r="D40" s="10"/>
      <c r="E40" s="10"/>
      <c r="G40" s="10"/>
    </row>
    <row r="41" spans="4:10" x14ac:dyDescent="0.2">
      <c r="D41" s="10"/>
      <c r="E41" s="10"/>
      <c r="G41" s="10"/>
    </row>
  </sheetData>
  <mergeCells count="6">
    <mergeCell ref="A3:J3"/>
    <mergeCell ref="E6:F6"/>
    <mergeCell ref="G6:H6"/>
    <mergeCell ref="A6:A7"/>
    <mergeCell ref="B6:B7"/>
    <mergeCell ref="D6:D7"/>
  </mergeCells>
  <phoneticPr fontId="0" type="noConversion"/>
  <pageMargins left="0.51181102362204722" right="0.47244094488188981" top="2.2440944881889764" bottom="0.31496062992125984" header="0.74803149606299213" footer="0.19685039370078741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2016-06-23T13:47:40Z</cp:lastPrinted>
  <dcterms:created xsi:type="dcterms:W3CDTF">2001-12-06T19:05:24Z</dcterms:created>
  <dcterms:modified xsi:type="dcterms:W3CDTF">2016-09-19T18:27:37Z</dcterms:modified>
</cp:coreProperties>
</file>